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85" yWindow="32760" windowWidth="11670" windowHeight="10020" tabRatio="925" activeTab="0"/>
  </bookViews>
  <sheets>
    <sheet name="FB 07.07" sheetId="1" r:id="rId1"/>
  </sheets>
  <definedNames/>
  <calcPr fullCalcOnLoad="1"/>
</workbook>
</file>

<file path=xl/sharedStrings.xml><?xml version="1.0" encoding="utf-8"?>
<sst xmlns="http://schemas.openxmlformats.org/spreadsheetml/2006/main" count="438" uniqueCount="259">
  <si>
    <t>Servicii furnizare gaze naturale</t>
  </si>
  <si>
    <t>TOTAL FARA TVA</t>
  </si>
  <si>
    <t>TOTAL CU TVA</t>
  </si>
  <si>
    <t>30125100-2</t>
  </si>
  <si>
    <t>30192130-1</t>
  </si>
  <si>
    <t>22852000-7</t>
  </si>
  <si>
    <t>85147000-1</t>
  </si>
  <si>
    <t>64212000-5</t>
  </si>
  <si>
    <t>50730000-1</t>
  </si>
  <si>
    <t>Servicii medicale in intreprinderi</t>
  </si>
  <si>
    <t>Servicii curatenie</t>
  </si>
  <si>
    <t xml:space="preserve">FURNITURI DE BIROU            ART. 20.01.01 </t>
  </si>
  <si>
    <t>OBIECTE INVENTAR      ART.20.05.30</t>
  </si>
  <si>
    <t>MATERIALE AUTO     ART.20.01.09</t>
  </si>
  <si>
    <t>COMBUSTIBILI SI LUBRIFIANTI    ART.20.01.05</t>
  </si>
  <si>
    <t>SERVICII INCALZIT, ILUMINAT   ART.20.01.03</t>
  </si>
  <si>
    <t>ALTELE    ART.20.01.30</t>
  </si>
  <si>
    <t>ALTE CHELTUIELI   ART.20.30.30</t>
  </si>
  <si>
    <t>TOTAL CU TVA   ART.20.01.01</t>
  </si>
  <si>
    <t>TOTAL CU TVA   ART.20.01.04</t>
  </si>
  <si>
    <t>TOTAL CU TVA  ART.20.01.05</t>
  </si>
  <si>
    <t>TOTAL CU TVA   ART.20.01.30</t>
  </si>
  <si>
    <t>BVC</t>
  </si>
  <si>
    <t>30197110-0</t>
  </si>
  <si>
    <t>30197210-1</t>
  </si>
  <si>
    <t>79713000-5</t>
  </si>
  <si>
    <t>30193700-5</t>
  </si>
  <si>
    <t>39263000-3</t>
  </si>
  <si>
    <t>22612000-3</t>
  </si>
  <si>
    <t>30197643-5</t>
  </si>
  <si>
    <t>30199230-1</t>
  </si>
  <si>
    <t>71314100-3</t>
  </si>
  <si>
    <t>09123000-7</t>
  </si>
  <si>
    <t>65100000-4</t>
  </si>
  <si>
    <t>90500000-2</t>
  </si>
  <si>
    <t>09100000-0</t>
  </si>
  <si>
    <t>Servicii poştale</t>
  </si>
  <si>
    <t>64110000-0</t>
  </si>
  <si>
    <t>64200000-8</t>
  </si>
  <si>
    <t>50112100-4</t>
  </si>
  <si>
    <t>71631200-2</t>
  </si>
  <si>
    <t>72540000-2</t>
  </si>
  <si>
    <t>22453000-0</t>
  </si>
  <si>
    <t>66516100-1</t>
  </si>
  <si>
    <t>Servicii intretinere grup electrogen</t>
  </si>
  <si>
    <t>TOTAL CU TVA   ART.20.01.08</t>
  </si>
  <si>
    <t>50532300-6</t>
  </si>
  <si>
    <t>39263000-4</t>
  </si>
  <si>
    <t>30192920-7</t>
  </si>
  <si>
    <t>Permanent marker</t>
  </si>
  <si>
    <t>72212200-1</t>
  </si>
  <si>
    <t xml:space="preserve">Service aparate aer condiţionat </t>
  </si>
  <si>
    <t>22816300-6</t>
  </si>
  <si>
    <t>Servicii furnizare energie electrică</t>
  </si>
  <si>
    <t>Servicii Lex</t>
  </si>
  <si>
    <t>Servicii de supraveghere a instalatiilor sub presiune RSVTI</t>
  </si>
  <si>
    <t>79714000-2</t>
  </si>
  <si>
    <t>Servicii de mentenanta centrala telefonica</t>
  </si>
  <si>
    <t>50334100-6</t>
  </si>
  <si>
    <t>Servicii centrala termica</t>
  </si>
  <si>
    <t>45259300-0</t>
  </si>
  <si>
    <t>22800000-8</t>
  </si>
  <si>
    <t>79530000-8</t>
  </si>
  <si>
    <t>92232000-6</t>
  </si>
  <si>
    <t>DIRECTOR ECONOMIC</t>
  </si>
  <si>
    <t>Servicii salubritate</t>
  </si>
  <si>
    <t>Servicii (abonament TV)</t>
  </si>
  <si>
    <t>Nr. ................./..........................</t>
  </si>
  <si>
    <t>Rovignete (Viniete de automobile)</t>
  </si>
  <si>
    <t>Servicii de reparare si intretinere a automobilelor</t>
  </si>
  <si>
    <t>VIZAT,</t>
  </si>
  <si>
    <t>Ec. Fanica ORMAN</t>
  </si>
  <si>
    <t>SERVICIUL BUGET  FINANCIAR CONTABILITATE</t>
  </si>
  <si>
    <t>Ascutitoare</t>
  </si>
  <si>
    <t>30192133-2</t>
  </si>
  <si>
    <t>Bon consum</t>
  </si>
  <si>
    <t>Bon miscare a mijloacelor fixe</t>
  </si>
  <si>
    <t>Bon predare-transfer-restituire</t>
  </si>
  <si>
    <t>DOSAR PVC</t>
  </si>
  <si>
    <t>Foarfec</t>
  </si>
  <si>
    <t>HARTIE COPIATOR  A4</t>
  </si>
  <si>
    <t>PLIC C4</t>
  </si>
  <si>
    <t>PLIC C5</t>
  </si>
  <si>
    <t>PLIC C6</t>
  </si>
  <si>
    <t>30199000-1</t>
  </si>
  <si>
    <t>30199110-4</t>
  </si>
  <si>
    <t>39241200-5</t>
  </si>
  <si>
    <t>90910000-9</t>
  </si>
  <si>
    <t>30197220-5</t>
  </si>
  <si>
    <t>Decapsator</t>
  </si>
  <si>
    <t>Rigla plastic</t>
  </si>
  <si>
    <t>Fisa magazie</t>
  </si>
  <si>
    <t>Registru de casa</t>
  </si>
  <si>
    <t>22900000-9</t>
  </si>
  <si>
    <t>30197400-0</t>
  </si>
  <si>
    <t>30197321-2</t>
  </si>
  <si>
    <t xml:space="preserve">          SERVICII POSTA, TELEFON, INTERNET   ART.20.01.08</t>
  </si>
  <si>
    <t>CASA DE ASIGURARI DE SANATATE GALATI</t>
  </si>
  <si>
    <t xml:space="preserve">           SERV. INTRETINERE SI FUNCTIONARE  ART.20.01.30</t>
  </si>
  <si>
    <t xml:space="preserve">Servicii post-garanţie aferente sistemelor de securitate instalate </t>
  </si>
  <si>
    <t>35121700-5</t>
  </si>
  <si>
    <t>Compartiment Achizitii Publice Logistica si Patrimoniu</t>
  </si>
  <si>
    <t>Nr.
Crt.</t>
  </si>
  <si>
    <t>Obiectul
 achizitiei
 directe</t>
  </si>
  <si>
    <t>Cod CPV</t>
  </si>
  <si>
    <t>Valoarea estimata</t>
  </si>
  <si>
    <t>Lei, fara TVA</t>
  </si>
  <si>
    <t>Sursa de
finantare</t>
  </si>
  <si>
    <t>Data estimata 
pentru
initiere</t>
  </si>
  <si>
    <t>Data estimata 
pentru
finalizare</t>
  </si>
  <si>
    <t>bugetul FNUASS</t>
  </si>
  <si>
    <t>conform Ordinului nr. 281/2016</t>
  </si>
  <si>
    <t>Suport cub hartie</t>
  </si>
  <si>
    <t xml:space="preserve">DVD </t>
  </si>
  <si>
    <t>Suport dosar plastic</t>
  </si>
  <si>
    <t>Cutter</t>
  </si>
  <si>
    <t>Servicii de mentenanta program ERP (SIVECO)</t>
  </si>
  <si>
    <t>Servicii traduceri autorizate</t>
  </si>
  <si>
    <t>PREGATIRE PROFESIONALA ART. 20.13</t>
  </si>
  <si>
    <t>30199760-5</t>
  </si>
  <si>
    <t>30192126-0</t>
  </si>
  <si>
    <t>30192160-0</t>
  </si>
  <si>
    <t>39241100-4</t>
  </si>
  <si>
    <t>30234300-1</t>
  </si>
  <si>
    <t>CD</t>
  </si>
  <si>
    <t>Servicii postale distribuire carduri</t>
  </si>
  <si>
    <t>33195100-4</t>
  </si>
  <si>
    <t>30232110-8</t>
  </si>
  <si>
    <t>APROBAT,</t>
  </si>
  <si>
    <t xml:space="preserve">         SERVICII APA CANAL, SALUBRITATE   ART.20.01.04</t>
  </si>
  <si>
    <t>Servicii pază+ monitorizare</t>
  </si>
  <si>
    <t xml:space="preserve">70. CHELTUIELI DE CAPITAL </t>
  </si>
  <si>
    <t>79633000-0</t>
  </si>
  <si>
    <t>55110000-4 servicii de cazare
60130000-8 servicii de transport</t>
  </si>
  <si>
    <t>Servicii spalatorie auto</t>
  </si>
  <si>
    <t>Deplasari interne  ART. 20.06.01</t>
  </si>
  <si>
    <t xml:space="preserve">   ART. 71.01.01</t>
  </si>
  <si>
    <t>Constructii (DALI)</t>
  </si>
  <si>
    <t>Alonje de mare capacitate 25/set</t>
  </si>
  <si>
    <t xml:space="preserve">Banda corectoare </t>
  </si>
  <si>
    <t>Biblioraft plastic 5 cm, 8 cm</t>
  </si>
  <si>
    <t>Buretiera cu gel</t>
  </si>
  <si>
    <t>Capse 24/6</t>
  </si>
  <si>
    <t>Capsator 24/6</t>
  </si>
  <si>
    <t>Creion cu radiera</t>
  </si>
  <si>
    <t>Creion mecanic 0.5-0.7</t>
  </si>
  <si>
    <t>Fluid coretor</t>
  </si>
  <si>
    <t xml:space="preserve">Dosar pentru incopciat </t>
  </si>
  <si>
    <t>Etichete autoadezive A4, 100 coli/top</t>
  </si>
  <si>
    <t>Evidentiator</t>
  </si>
  <si>
    <t>Plic/ folie CD</t>
  </si>
  <si>
    <t>Folii plastic A4, 100 buc/set</t>
  </si>
  <si>
    <t xml:space="preserve">Lipici solid </t>
  </si>
  <si>
    <t>Marker pentri CD</t>
  </si>
  <si>
    <t>Mine creion mecanic 0.5-0.7</t>
  </si>
  <si>
    <t>Pix</t>
  </si>
  <si>
    <t>PLIC TB4 cu burduf 5 cm</t>
  </si>
  <si>
    <t>PLIC TB4 cu burduf 10 cm</t>
  </si>
  <si>
    <t>PLIC TB4 cu burduf 15 cm</t>
  </si>
  <si>
    <t xml:space="preserve">Post-it adeziv </t>
  </si>
  <si>
    <t>Radiera</t>
  </si>
  <si>
    <t>Registru cartonat A4, 96 file, matematica/ dictando</t>
  </si>
  <si>
    <t>Registru intrare/ iesire</t>
  </si>
  <si>
    <t>Cub hartie alba (rezerva)</t>
  </si>
  <si>
    <t>Banda adeziva transparenta 19*33 (Scotch)</t>
  </si>
  <si>
    <t>Banda adeziva transparenta si mata (Scotch lat)</t>
  </si>
  <si>
    <t>Separator biblioraft, 100 buc/set</t>
  </si>
  <si>
    <t>Sfoara bumbac</t>
  </si>
  <si>
    <t>Tus pentru stampila</t>
  </si>
  <si>
    <t>Ordin deplasare</t>
  </si>
  <si>
    <t>Mouse</t>
  </si>
  <si>
    <t>Dosar simplu carton</t>
  </si>
  <si>
    <t>Dosar cu sina</t>
  </si>
  <si>
    <t>Rigla metalica</t>
  </si>
  <si>
    <t>Cartuse toner laser    ART.20.01.01</t>
  </si>
  <si>
    <t>Dispozitii de incasare</t>
  </si>
  <si>
    <t>Foaie parcurs auto</t>
  </si>
  <si>
    <t>Cartus Xerox Phares 3010</t>
  </si>
  <si>
    <t xml:space="preserve">                                                                                                                                     COMPARTIMENT ACHIZITII PUBLICE LOGISTICA SI PATRIMONIU</t>
  </si>
  <si>
    <t xml:space="preserve">                                                                                                           Ec. Liliana Rascanu</t>
  </si>
  <si>
    <t>50112300-6</t>
  </si>
  <si>
    <t xml:space="preserve">          </t>
  </si>
  <si>
    <t>Carti, publicatii art. 20.11</t>
  </si>
  <si>
    <t xml:space="preserve">                                                                           PROGRAMUL ANUAL AL ACHIZITIILOR PUBLICE</t>
  </si>
  <si>
    <t>Asigurari RCA+CASCO</t>
  </si>
  <si>
    <t xml:space="preserve">toner Brother </t>
  </si>
  <si>
    <t>toner HP</t>
  </si>
  <si>
    <t xml:space="preserve">toner CANON </t>
  </si>
  <si>
    <t xml:space="preserve">toner Samsung </t>
  </si>
  <si>
    <t xml:space="preserve">toner Kyocera </t>
  </si>
  <si>
    <t xml:space="preserve">toner LEXMARK </t>
  </si>
  <si>
    <t xml:space="preserve">toner OKI </t>
  </si>
  <si>
    <t xml:space="preserve">Agrafe birou </t>
  </si>
  <si>
    <t xml:space="preserve">Clips hartie </t>
  </si>
  <si>
    <t xml:space="preserve">Cutie pentru arhivare carton </t>
  </si>
  <si>
    <t xml:space="preserve">Inel indosariat </t>
  </si>
  <si>
    <t xml:space="preserve">Perforator </t>
  </si>
  <si>
    <t>Drum</t>
  </si>
  <si>
    <t xml:space="preserve">Servicii furnizare apă-canal   </t>
  </si>
  <si>
    <t>Telefonie fixa+telverde</t>
  </si>
  <si>
    <t>Telefonie mobilă</t>
  </si>
  <si>
    <t xml:space="preserve">Servicii ITP </t>
  </si>
  <si>
    <t>Taxa ecarisaj</t>
  </si>
  <si>
    <t xml:space="preserve"> DIRECTOR GENERAL</t>
  </si>
  <si>
    <t xml:space="preserve"> Iulia Simona Petcu</t>
  </si>
  <si>
    <t>85200000-1</t>
  </si>
  <si>
    <t>71241000-9</t>
  </si>
  <si>
    <t>09331200-0</t>
  </si>
  <si>
    <t>39292400-9</t>
  </si>
  <si>
    <t>30197220-4</t>
  </si>
  <si>
    <t>30197000-6 </t>
  </si>
  <si>
    <t>44424200-0</t>
  </si>
  <si>
    <t>30192910-3 </t>
  </si>
  <si>
    <t>30192100-2 </t>
  </si>
  <si>
    <t>22810000-1 </t>
  </si>
  <si>
    <t>22458000-5</t>
  </si>
  <si>
    <t xml:space="preserve"> 39292500-0</t>
  </si>
  <si>
    <t>30199600-6 </t>
  </si>
  <si>
    <t xml:space="preserve">39541140-9 </t>
  </si>
  <si>
    <t>30192000-1</t>
  </si>
  <si>
    <t>retea de cablare structurata</t>
  </si>
  <si>
    <t>PROTECTIA MUNCII ART. 20.14</t>
  </si>
  <si>
    <t>39112000-0</t>
  </si>
  <si>
    <t>32410000-0</t>
  </si>
  <si>
    <t>servicii POS BTRL</t>
  </si>
  <si>
    <t xml:space="preserve"> ACHIZITIILE PUBLICE DIRECTE 2023</t>
  </si>
  <si>
    <t>Ciprian GROZA</t>
  </si>
  <si>
    <t xml:space="preserve">fisete metalice cu cheie pentru 
dosarele profesionale </t>
  </si>
  <si>
    <t>imprimante multifunctionale laser alb negru A4</t>
  </si>
  <si>
    <t>imprimante laser alb negru A4</t>
  </si>
  <si>
    <t xml:space="preserve"> monitoare full HD 24 inch</t>
  </si>
  <si>
    <t>suport monitor</t>
  </si>
  <si>
    <t>39122100-4</t>
  </si>
  <si>
    <t>30213100-6</t>
  </si>
  <si>
    <t>30232130-4</t>
  </si>
  <si>
    <t>30237260-9</t>
  </si>
  <si>
    <t>panouri fotovoltaice</t>
  </si>
  <si>
    <t>sisteme calcul I5/ryzen5 cu lic win10prof</t>
  </si>
  <si>
    <t>instalatie de detectie si semnalizare incedii</t>
  </si>
  <si>
    <t>laptop i5/ryzen5</t>
  </si>
  <si>
    <t>server dedicat pentru cluster PROXMOX</t>
  </si>
  <si>
    <t>Masini, echipamente si mijloace de transport</t>
  </si>
  <si>
    <t>22100000-1 </t>
  </si>
  <si>
    <t>75251100-1 
75251110-4</t>
  </si>
  <si>
    <t>30213300-8</t>
  </si>
  <si>
    <t>31625200-5</t>
  </si>
  <si>
    <t>48820000-2</t>
  </si>
  <si>
    <t>45312100-8</t>
  </si>
  <si>
    <t>servicii de instalare de sisteme de alarma impotriva incendiilor. </t>
  </si>
  <si>
    <t>colectare cartuse goale</t>
  </si>
  <si>
    <t>Alte servicii (ch. Gospodaresti; inlocuire sanitare + diverse:anunt presa, semnaturi digitale, inlocuire sol. de stingere a incendiilor,lampi evacuare incendiu, lampi hidrant acumulator, adaptor gigabit , amenajare birou etc. )</t>
  </si>
  <si>
    <t>jaluzele</t>
  </si>
  <si>
    <t>telefoane fixe</t>
  </si>
  <si>
    <t>AC</t>
  </si>
  <si>
    <t>REPARATII CURENTE 20.02</t>
  </si>
  <si>
    <t>45261900-3</t>
  </si>
  <si>
    <t xml:space="preserve">   ART. 71.01</t>
  </si>
  <si>
    <t>chirii</t>
  </si>
  <si>
    <t>conform fila buget nr. P5972/07.07.2023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</si>
</sst>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[Red]\-#,##0.00\ 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0"/>
      <color indexed="9"/>
      <name val="Palatino Linotype"/>
      <family val="1"/>
    </font>
    <font>
      <sz val="12"/>
      <name val="Palatino Linotype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" fontId="7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shrinkToFi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17" fontId="7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0" fontId="15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4.28125" style="1" customWidth="1"/>
    <col min="2" max="2" width="43.140625" style="40" customWidth="1"/>
    <col min="3" max="3" width="13.57421875" style="40" customWidth="1"/>
    <col min="4" max="4" width="16.421875" style="1" customWidth="1"/>
    <col min="5" max="5" width="15.57421875" style="1" bestFit="1" customWidth="1"/>
    <col min="6" max="6" width="11.421875" style="39" customWidth="1"/>
    <col min="7" max="7" width="10.7109375" style="39" customWidth="1"/>
    <col min="8" max="8" width="9.140625" style="1" customWidth="1"/>
    <col min="9" max="9" width="37.140625" style="1" customWidth="1"/>
    <col min="10" max="10" width="12.140625" style="1" customWidth="1"/>
    <col min="11" max="11" width="5.7109375" style="1" customWidth="1"/>
    <col min="12" max="12" width="9.140625" style="1" customWidth="1"/>
    <col min="13" max="13" width="13.7109375" style="1" customWidth="1"/>
    <col min="14" max="16384" width="9.140625" style="1" customWidth="1"/>
  </cols>
  <sheetData>
    <row r="1" spans="1:7" ht="15">
      <c r="A1" s="7"/>
      <c r="B1" s="7" t="s">
        <v>97</v>
      </c>
      <c r="C1" s="7"/>
      <c r="D1" s="41"/>
      <c r="E1" s="7" t="s">
        <v>128</v>
      </c>
      <c r="F1" s="10"/>
      <c r="G1" s="10"/>
    </row>
    <row r="2" spans="1:7" ht="15" customHeight="1">
      <c r="A2" s="7"/>
      <c r="B2" s="91" t="s">
        <v>101</v>
      </c>
      <c r="C2" s="91"/>
      <c r="D2" s="92" t="s">
        <v>203</v>
      </c>
      <c r="E2" s="93"/>
      <c r="F2" s="93"/>
      <c r="G2" s="10"/>
    </row>
    <row r="3" spans="1:7" ht="12.75" customHeight="1">
      <c r="A3" s="7"/>
      <c r="B3" s="11" t="s">
        <v>67</v>
      </c>
      <c r="C3" s="11"/>
      <c r="D3" s="94" t="s">
        <v>226</v>
      </c>
      <c r="E3" s="95"/>
      <c r="F3" s="95"/>
      <c r="G3" s="10"/>
    </row>
    <row r="4" spans="1:7" ht="15">
      <c r="A4" s="7"/>
      <c r="B4" s="7"/>
      <c r="C4" s="7"/>
      <c r="D4" s="36"/>
      <c r="E4" s="7"/>
      <c r="F4" s="10"/>
      <c r="G4" s="10"/>
    </row>
    <row r="5" spans="1:7" ht="15.75" customHeight="1">
      <c r="A5" s="7"/>
      <c r="B5" s="7"/>
      <c r="C5" s="7"/>
      <c r="G5" s="10"/>
    </row>
    <row r="6" spans="1:7" ht="15">
      <c r="A6" s="7"/>
      <c r="B6" s="7"/>
      <c r="C6" s="7"/>
      <c r="D6" s="92" t="s">
        <v>64</v>
      </c>
      <c r="E6" s="93"/>
      <c r="F6" s="93"/>
      <c r="G6" s="10"/>
    </row>
    <row r="7" spans="1:7" ht="15">
      <c r="A7" s="7"/>
      <c r="B7" s="7"/>
      <c r="C7" s="7"/>
      <c r="D7" s="94" t="s">
        <v>204</v>
      </c>
      <c r="E7" s="94"/>
      <c r="F7" s="94"/>
      <c r="G7" s="10"/>
    </row>
    <row r="8" spans="1:7" ht="15">
      <c r="A8" s="7"/>
      <c r="B8" s="7"/>
      <c r="C8" s="7"/>
      <c r="D8" s="42"/>
      <c r="E8" s="42"/>
      <c r="F8" s="42"/>
      <c r="G8" s="10"/>
    </row>
    <row r="9" spans="1:7" ht="15">
      <c r="A9" s="7"/>
      <c r="B9" s="7"/>
      <c r="C9" s="7"/>
      <c r="D9" s="42"/>
      <c r="E9" s="42"/>
      <c r="F9" s="42"/>
      <c r="G9" s="10"/>
    </row>
    <row r="10" spans="1:7" ht="15">
      <c r="A10" s="7"/>
      <c r="B10" s="54" t="s">
        <v>183</v>
      </c>
      <c r="C10" s="7"/>
      <c r="D10" s="42"/>
      <c r="E10" s="5"/>
      <c r="F10" s="5"/>
      <c r="G10" s="10"/>
    </row>
    <row r="11" spans="1:10" s="7" customFormat="1" ht="15">
      <c r="A11" s="88" t="s">
        <v>225</v>
      </c>
      <c r="B11" s="88"/>
      <c r="C11" s="88"/>
      <c r="D11" s="88"/>
      <c r="E11" s="88"/>
      <c r="F11" s="88"/>
      <c r="G11" s="88"/>
      <c r="H11" s="88"/>
      <c r="J11" s="10"/>
    </row>
    <row r="12" spans="1:10" s="7" customFormat="1" ht="15">
      <c r="A12" s="44"/>
      <c r="B12" s="44"/>
      <c r="C12" s="8" t="s">
        <v>111</v>
      </c>
      <c r="D12" s="44"/>
      <c r="E12" s="44"/>
      <c r="F12" s="44"/>
      <c r="G12" s="44"/>
      <c r="H12" s="44"/>
      <c r="J12" s="10"/>
    </row>
    <row r="13" spans="1:10" s="7" customFormat="1" ht="15">
      <c r="A13" s="44"/>
      <c r="B13" s="44"/>
      <c r="C13" s="8"/>
      <c r="D13" s="44"/>
      <c r="E13" s="44"/>
      <c r="F13" s="44"/>
      <c r="G13" s="44"/>
      <c r="H13" s="44"/>
      <c r="J13" s="10"/>
    </row>
    <row r="14" spans="1:10" s="7" customFormat="1" ht="15">
      <c r="A14" s="44"/>
      <c r="B14" s="44"/>
      <c r="C14" s="8"/>
      <c r="D14" s="44"/>
      <c r="E14" s="44"/>
      <c r="F14" s="44"/>
      <c r="G14" s="44"/>
      <c r="H14" s="44"/>
      <c r="J14" s="10"/>
    </row>
    <row r="15" spans="1:7" ht="15">
      <c r="A15" s="8"/>
      <c r="B15" s="9" t="s">
        <v>258</v>
      </c>
      <c r="C15" s="9"/>
      <c r="D15" s="8"/>
      <c r="E15" s="7"/>
      <c r="F15" s="10"/>
      <c r="G15" s="10"/>
    </row>
    <row r="16" spans="1:7" ht="12.75" customHeight="1">
      <c r="A16" s="84" t="s">
        <v>102</v>
      </c>
      <c r="B16" s="84" t="s">
        <v>103</v>
      </c>
      <c r="C16" s="86" t="s">
        <v>104</v>
      </c>
      <c r="D16" s="12" t="s">
        <v>105</v>
      </c>
      <c r="E16" s="84" t="s">
        <v>107</v>
      </c>
      <c r="F16" s="84" t="s">
        <v>108</v>
      </c>
      <c r="G16" s="84" t="s">
        <v>109</v>
      </c>
    </row>
    <row r="17" spans="1:7" ht="47.25" customHeight="1">
      <c r="A17" s="85"/>
      <c r="B17" s="85"/>
      <c r="C17" s="87"/>
      <c r="D17" s="12" t="s">
        <v>106</v>
      </c>
      <c r="E17" s="87"/>
      <c r="F17" s="87"/>
      <c r="G17" s="87"/>
    </row>
    <row r="18" spans="1:7" ht="13.5" customHeight="1">
      <c r="A18" s="6"/>
      <c r="B18" s="13" t="s">
        <v>11</v>
      </c>
      <c r="C18" s="4"/>
      <c r="D18" s="4"/>
      <c r="E18" s="37"/>
      <c r="F18" s="38"/>
      <c r="G18" s="38"/>
    </row>
    <row r="19" spans="1:14" ht="18">
      <c r="A19" s="16">
        <v>1</v>
      </c>
      <c r="B19" s="67" t="s">
        <v>192</v>
      </c>
      <c r="C19" s="18" t="s">
        <v>209</v>
      </c>
      <c r="D19" s="14">
        <v>50</v>
      </c>
      <c r="E19" s="15" t="s">
        <v>110</v>
      </c>
      <c r="F19" s="35">
        <v>44927</v>
      </c>
      <c r="G19" s="35">
        <v>45261</v>
      </c>
      <c r="H19" s="71"/>
      <c r="I19" s="71"/>
      <c r="J19" s="72"/>
      <c r="K19" s="71"/>
      <c r="L19" s="73"/>
      <c r="M19" s="71"/>
      <c r="N19" s="58"/>
    </row>
    <row r="20" spans="1:14" ht="18">
      <c r="A20" s="16">
        <v>2</v>
      </c>
      <c r="B20" s="67" t="s">
        <v>138</v>
      </c>
      <c r="C20" s="18" t="s">
        <v>210</v>
      </c>
      <c r="D20" s="14">
        <v>0</v>
      </c>
      <c r="E20" s="15" t="s">
        <v>110</v>
      </c>
      <c r="F20" s="35">
        <v>44927</v>
      </c>
      <c r="G20" s="35">
        <v>45261</v>
      </c>
      <c r="H20" s="71"/>
      <c r="I20" s="71"/>
      <c r="J20" s="72"/>
      <c r="K20" s="71"/>
      <c r="L20" s="73"/>
      <c r="M20" s="71"/>
      <c r="N20" s="58"/>
    </row>
    <row r="21" spans="1:14" ht="18">
      <c r="A21" s="16">
        <v>3</v>
      </c>
      <c r="B21" s="67" t="s">
        <v>73</v>
      </c>
      <c r="C21" s="18" t="s">
        <v>74</v>
      </c>
      <c r="D21" s="14">
        <v>10</v>
      </c>
      <c r="E21" s="15" t="s">
        <v>110</v>
      </c>
      <c r="F21" s="35">
        <v>44927</v>
      </c>
      <c r="G21" s="35">
        <v>45261</v>
      </c>
      <c r="H21" s="71"/>
      <c r="I21" s="71"/>
      <c r="J21" s="72"/>
      <c r="K21" s="71"/>
      <c r="L21" s="73"/>
      <c r="M21" s="71"/>
      <c r="N21" s="58"/>
    </row>
    <row r="22" spans="1:14" ht="18">
      <c r="A22" s="16">
        <v>4</v>
      </c>
      <c r="B22" s="67" t="s">
        <v>164</v>
      </c>
      <c r="C22" s="18" t="s">
        <v>211</v>
      </c>
      <c r="D22" s="14">
        <v>50</v>
      </c>
      <c r="E22" s="15" t="s">
        <v>110</v>
      </c>
      <c r="F22" s="35">
        <v>44927</v>
      </c>
      <c r="G22" s="35">
        <v>45261</v>
      </c>
      <c r="H22" s="71"/>
      <c r="I22" s="71"/>
      <c r="J22" s="72"/>
      <c r="K22" s="71"/>
      <c r="L22" s="73"/>
      <c r="M22" s="71"/>
      <c r="N22" s="58"/>
    </row>
    <row r="23" spans="1:14" ht="18">
      <c r="A23" s="16">
        <v>5</v>
      </c>
      <c r="B23" s="67" t="s">
        <v>165</v>
      </c>
      <c r="C23" s="18" t="s">
        <v>211</v>
      </c>
      <c r="D23" s="14">
        <v>50</v>
      </c>
      <c r="E23" s="15" t="s">
        <v>110</v>
      </c>
      <c r="F23" s="35">
        <v>44927</v>
      </c>
      <c r="G23" s="35">
        <v>45261</v>
      </c>
      <c r="H23" s="71"/>
      <c r="I23" s="71"/>
      <c r="J23" s="72"/>
      <c r="K23" s="71"/>
      <c r="L23" s="73"/>
      <c r="M23" s="71"/>
      <c r="N23" s="58"/>
    </row>
    <row r="24" spans="1:14" ht="18">
      <c r="A24" s="16">
        <v>6</v>
      </c>
      <c r="B24" s="67" t="s">
        <v>139</v>
      </c>
      <c r="C24" s="18" t="s">
        <v>212</v>
      </c>
      <c r="D24" s="14">
        <v>50</v>
      </c>
      <c r="E24" s="15" t="s">
        <v>110</v>
      </c>
      <c r="F24" s="35">
        <v>44927</v>
      </c>
      <c r="G24" s="35">
        <v>45261</v>
      </c>
      <c r="H24" s="71"/>
      <c r="I24" s="71"/>
      <c r="J24" s="72"/>
      <c r="K24" s="71"/>
      <c r="L24" s="73"/>
      <c r="M24" s="71"/>
      <c r="N24" s="58"/>
    </row>
    <row r="25" spans="1:14" ht="18">
      <c r="A25" s="16">
        <v>7</v>
      </c>
      <c r="B25" s="67" t="s">
        <v>140</v>
      </c>
      <c r="C25" s="18" t="s">
        <v>24</v>
      </c>
      <c r="D25" s="14">
        <v>500</v>
      </c>
      <c r="E25" s="15" t="s">
        <v>110</v>
      </c>
      <c r="F25" s="35">
        <v>44927</v>
      </c>
      <c r="G25" s="35">
        <v>45261</v>
      </c>
      <c r="H25" s="71"/>
      <c r="I25" s="71"/>
      <c r="J25" s="72"/>
      <c r="K25" s="71"/>
      <c r="L25" s="73"/>
      <c r="M25" s="71"/>
      <c r="N25" s="58"/>
    </row>
    <row r="26" spans="1:14" ht="18">
      <c r="A26" s="16">
        <v>8</v>
      </c>
      <c r="B26" s="67" t="s">
        <v>75</v>
      </c>
      <c r="C26" s="18" t="s">
        <v>23</v>
      </c>
      <c r="D26" s="14">
        <v>30</v>
      </c>
      <c r="E26" s="15" t="s">
        <v>110</v>
      </c>
      <c r="F26" s="35">
        <v>44927</v>
      </c>
      <c r="G26" s="35">
        <v>45261</v>
      </c>
      <c r="H26" s="71"/>
      <c r="I26" s="71"/>
      <c r="J26" s="72"/>
      <c r="K26" s="71"/>
      <c r="L26" s="73"/>
      <c r="M26" s="71"/>
      <c r="N26" s="58"/>
    </row>
    <row r="27" spans="1:14" ht="18">
      <c r="A27" s="16">
        <v>9</v>
      </c>
      <c r="B27" s="67" t="s">
        <v>76</v>
      </c>
      <c r="C27" s="18" t="s">
        <v>23</v>
      </c>
      <c r="D27" s="14">
        <v>2</v>
      </c>
      <c r="E27" s="15" t="s">
        <v>110</v>
      </c>
      <c r="F27" s="35">
        <v>44927</v>
      </c>
      <c r="G27" s="35">
        <v>45261</v>
      </c>
      <c r="H27" s="71"/>
      <c r="I27" s="71"/>
      <c r="J27" s="72"/>
      <c r="K27" s="71"/>
      <c r="L27" s="73"/>
      <c r="M27" s="71"/>
      <c r="N27" s="58"/>
    </row>
    <row r="28" spans="1:14" ht="18">
      <c r="A28" s="16">
        <v>10</v>
      </c>
      <c r="B28" s="67" t="s">
        <v>77</v>
      </c>
      <c r="C28" s="18" t="s">
        <v>4</v>
      </c>
      <c r="D28" s="14">
        <v>6</v>
      </c>
      <c r="E28" s="15" t="s">
        <v>110</v>
      </c>
      <c r="F28" s="35">
        <v>44927</v>
      </c>
      <c r="G28" s="35">
        <v>45261</v>
      </c>
      <c r="H28" s="71"/>
      <c r="I28" s="71"/>
      <c r="J28" s="72"/>
      <c r="K28" s="71"/>
      <c r="L28" s="73"/>
      <c r="M28" s="71"/>
      <c r="N28" s="58"/>
    </row>
    <row r="29" spans="1:14" ht="18">
      <c r="A29" s="16">
        <v>11</v>
      </c>
      <c r="B29" s="68" t="s">
        <v>141</v>
      </c>
      <c r="C29" s="18" t="s">
        <v>94</v>
      </c>
      <c r="D29" s="14">
        <v>0</v>
      </c>
      <c r="E29" s="15" t="s">
        <v>110</v>
      </c>
      <c r="F29" s="35">
        <v>44927</v>
      </c>
      <c r="G29" s="35">
        <v>45261</v>
      </c>
      <c r="H29" s="71"/>
      <c r="I29" s="71"/>
      <c r="J29" s="72"/>
      <c r="K29" s="71"/>
      <c r="L29" s="73"/>
      <c r="M29" s="71"/>
      <c r="N29" s="58"/>
    </row>
    <row r="30" spans="1:14" ht="18">
      <c r="A30" s="16">
        <v>12</v>
      </c>
      <c r="B30" s="69" t="s">
        <v>143</v>
      </c>
      <c r="C30" s="18" t="s">
        <v>88</v>
      </c>
      <c r="D30" s="14">
        <v>250</v>
      </c>
      <c r="E30" s="15" t="s">
        <v>110</v>
      </c>
      <c r="F30" s="35">
        <v>44927</v>
      </c>
      <c r="G30" s="35">
        <v>45261</v>
      </c>
      <c r="H30" s="71"/>
      <c r="I30" s="71"/>
      <c r="J30" s="72"/>
      <c r="K30" s="71"/>
      <c r="L30" s="73"/>
      <c r="M30" s="71"/>
      <c r="N30" s="58"/>
    </row>
    <row r="31" spans="1:14" ht="18">
      <c r="A31" s="16">
        <v>13</v>
      </c>
      <c r="B31" s="67" t="s">
        <v>142</v>
      </c>
      <c r="C31" s="18" t="s">
        <v>47</v>
      </c>
      <c r="D31" s="14">
        <v>150</v>
      </c>
      <c r="E31" s="15" t="s">
        <v>110</v>
      </c>
      <c r="F31" s="35">
        <v>44927</v>
      </c>
      <c r="G31" s="35">
        <v>45261</v>
      </c>
      <c r="H31" s="71"/>
      <c r="I31" s="71"/>
      <c r="J31" s="72"/>
      <c r="K31" s="71"/>
      <c r="L31" s="73"/>
      <c r="M31" s="71"/>
      <c r="N31" s="58"/>
    </row>
    <row r="32" spans="1:14" ht="18">
      <c r="A32" s="16">
        <v>14</v>
      </c>
      <c r="B32" s="67" t="s">
        <v>124</v>
      </c>
      <c r="C32" s="18" t="s">
        <v>123</v>
      </c>
      <c r="D32" s="14">
        <v>0</v>
      </c>
      <c r="E32" s="15" t="s">
        <v>110</v>
      </c>
      <c r="F32" s="35">
        <v>44927</v>
      </c>
      <c r="G32" s="35">
        <v>45261</v>
      </c>
      <c r="H32" s="71"/>
      <c r="I32" s="71"/>
      <c r="J32" s="72"/>
      <c r="K32" s="71"/>
      <c r="L32" s="73"/>
      <c r="M32" s="71"/>
      <c r="N32" s="58"/>
    </row>
    <row r="33" spans="1:14" ht="18">
      <c r="A33" s="16">
        <v>15</v>
      </c>
      <c r="B33" s="67" t="s">
        <v>193</v>
      </c>
      <c r="C33" s="18" t="s">
        <v>47</v>
      </c>
      <c r="D33" s="14">
        <v>0</v>
      </c>
      <c r="E33" s="15" t="s">
        <v>110</v>
      </c>
      <c r="F33" s="35">
        <v>44927</v>
      </c>
      <c r="G33" s="35">
        <v>45261</v>
      </c>
      <c r="H33" s="71"/>
      <c r="I33" s="71"/>
      <c r="J33" s="72"/>
      <c r="K33" s="71"/>
      <c r="L33" s="73"/>
      <c r="M33" s="71"/>
      <c r="N33" s="58"/>
    </row>
    <row r="34" spans="1:14" ht="18">
      <c r="A34" s="16">
        <v>16</v>
      </c>
      <c r="B34" s="67" t="s">
        <v>144</v>
      </c>
      <c r="C34" s="18" t="s">
        <v>47</v>
      </c>
      <c r="D34" s="14">
        <v>50</v>
      </c>
      <c r="E34" s="15" t="s">
        <v>110</v>
      </c>
      <c r="F34" s="35">
        <v>44927</v>
      </c>
      <c r="G34" s="35">
        <v>45261</v>
      </c>
      <c r="H34" s="71"/>
      <c r="I34" s="71"/>
      <c r="J34" s="72"/>
      <c r="K34" s="71"/>
      <c r="L34" s="73"/>
      <c r="M34" s="71"/>
      <c r="N34" s="58"/>
    </row>
    <row r="35" spans="1:14" ht="18">
      <c r="A35" s="16">
        <v>17</v>
      </c>
      <c r="B35" s="67" t="s">
        <v>145</v>
      </c>
      <c r="C35" s="18" t="s">
        <v>47</v>
      </c>
      <c r="D35" s="14">
        <v>100</v>
      </c>
      <c r="E35" s="15" t="s">
        <v>110</v>
      </c>
      <c r="F35" s="35">
        <v>44927</v>
      </c>
      <c r="G35" s="35">
        <v>45261</v>
      </c>
      <c r="H35" s="71"/>
      <c r="I35" s="71"/>
      <c r="J35" s="72"/>
      <c r="K35" s="71"/>
      <c r="L35" s="73"/>
      <c r="M35" s="71"/>
      <c r="N35" s="58"/>
    </row>
    <row r="36" spans="1:14" ht="18">
      <c r="A36" s="16">
        <v>18</v>
      </c>
      <c r="B36" s="67" t="s">
        <v>163</v>
      </c>
      <c r="C36" s="18" t="s">
        <v>47</v>
      </c>
      <c r="D36" s="14">
        <v>50</v>
      </c>
      <c r="E36" s="15" t="s">
        <v>110</v>
      </c>
      <c r="F36" s="35">
        <v>44927</v>
      </c>
      <c r="G36" s="35">
        <v>45261</v>
      </c>
      <c r="H36" s="71"/>
      <c r="I36" s="71"/>
      <c r="J36" s="72"/>
      <c r="K36" s="71"/>
      <c r="L36" s="73"/>
      <c r="M36" s="71"/>
      <c r="N36" s="58"/>
    </row>
    <row r="37" spans="1:14" ht="18">
      <c r="A37" s="16">
        <v>19</v>
      </c>
      <c r="B37" s="67" t="s">
        <v>194</v>
      </c>
      <c r="C37" s="18" t="s">
        <v>47</v>
      </c>
      <c r="D37" s="14">
        <v>1605</v>
      </c>
      <c r="E37" s="15" t="s">
        <v>110</v>
      </c>
      <c r="F37" s="35">
        <v>44927</v>
      </c>
      <c r="G37" s="35">
        <v>45261</v>
      </c>
      <c r="H37" s="71"/>
      <c r="I37" s="71"/>
      <c r="J37" s="72"/>
      <c r="K37" s="71"/>
      <c r="L37" s="73"/>
      <c r="M37" s="71"/>
      <c r="N37" s="58"/>
    </row>
    <row r="38" spans="1:14" ht="18">
      <c r="A38" s="16">
        <v>20</v>
      </c>
      <c r="B38" s="67" t="s">
        <v>115</v>
      </c>
      <c r="C38" s="18" t="s">
        <v>47</v>
      </c>
      <c r="D38" s="14">
        <v>38</v>
      </c>
      <c r="E38" s="15" t="s">
        <v>110</v>
      </c>
      <c r="F38" s="35">
        <v>44927</v>
      </c>
      <c r="G38" s="35">
        <v>45261</v>
      </c>
      <c r="H38" s="71"/>
      <c r="I38" s="71"/>
      <c r="J38" s="72"/>
      <c r="K38" s="71"/>
      <c r="L38" s="73"/>
      <c r="M38" s="71"/>
      <c r="N38" s="58"/>
    </row>
    <row r="39" spans="1:14" ht="18">
      <c r="A39" s="16">
        <v>21</v>
      </c>
      <c r="B39" s="67" t="s">
        <v>89</v>
      </c>
      <c r="C39" s="18" t="s">
        <v>48</v>
      </c>
      <c r="D39" s="14">
        <v>60</v>
      </c>
      <c r="E39" s="15" t="s">
        <v>110</v>
      </c>
      <c r="F39" s="35">
        <v>44927</v>
      </c>
      <c r="G39" s="35">
        <v>45261</v>
      </c>
      <c r="H39" s="71"/>
      <c r="I39" s="71"/>
      <c r="J39" s="72"/>
      <c r="K39" s="71"/>
      <c r="L39" s="73"/>
      <c r="M39" s="71"/>
      <c r="N39" s="58"/>
    </row>
    <row r="40" spans="1:14" ht="18">
      <c r="A40" s="16">
        <v>22</v>
      </c>
      <c r="B40" s="67" t="s">
        <v>175</v>
      </c>
      <c r="C40" s="18" t="s">
        <v>120</v>
      </c>
      <c r="D40" s="14">
        <v>110</v>
      </c>
      <c r="E40" s="15" t="s">
        <v>110</v>
      </c>
      <c r="F40" s="35">
        <v>44927</v>
      </c>
      <c r="G40" s="35">
        <v>45261</v>
      </c>
      <c r="H40" s="71"/>
      <c r="I40" s="71"/>
      <c r="J40" s="72"/>
      <c r="K40" s="71"/>
      <c r="L40" s="73"/>
      <c r="M40" s="71"/>
      <c r="N40" s="58"/>
    </row>
    <row r="41" spans="1:14" ht="18">
      <c r="A41" s="16">
        <v>23</v>
      </c>
      <c r="B41" s="67" t="s">
        <v>172</v>
      </c>
      <c r="C41" s="18" t="s">
        <v>84</v>
      </c>
      <c r="D41" s="14">
        <v>300</v>
      </c>
      <c r="E41" s="15" t="s">
        <v>110</v>
      </c>
      <c r="F41" s="35">
        <v>44927</v>
      </c>
      <c r="G41" s="35">
        <v>45261</v>
      </c>
      <c r="H41" s="71"/>
      <c r="I41" s="71"/>
      <c r="J41" s="72"/>
      <c r="K41" s="71"/>
      <c r="L41" s="73"/>
      <c r="M41" s="71"/>
      <c r="N41" s="58"/>
    </row>
    <row r="42" spans="1:14" ht="18">
      <c r="A42" s="16">
        <v>24</v>
      </c>
      <c r="B42" s="67" t="s">
        <v>147</v>
      </c>
      <c r="C42" s="18" t="s">
        <v>26</v>
      </c>
      <c r="D42" s="14">
        <v>300</v>
      </c>
      <c r="E42" s="15" t="s">
        <v>110</v>
      </c>
      <c r="F42" s="35">
        <v>44927</v>
      </c>
      <c r="G42" s="35">
        <v>45261</v>
      </c>
      <c r="H42" s="71"/>
      <c r="I42" s="71"/>
      <c r="J42" s="72"/>
      <c r="K42" s="71"/>
      <c r="L42" s="73"/>
      <c r="M42" s="71"/>
      <c r="N42" s="58"/>
    </row>
    <row r="43" spans="1:14" ht="18">
      <c r="A43" s="16">
        <v>25</v>
      </c>
      <c r="B43" s="67" t="s">
        <v>78</v>
      </c>
      <c r="C43" s="18" t="s">
        <v>26</v>
      </c>
      <c r="D43" s="14">
        <v>150</v>
      </c>
      <c r="E43" s="15" t="s">
        <v>110</v>
      </c>
      <c r="F43" s="35">
        <v>44927</v>
      </c>
      <c r="G43" s="35">
        <v>45261</v>
      </c>
      <c r="H43" s="71"/>
      <c r="I43" s="71"/>
      <c r="J43" s="72"/>
      <c r="K43" s="71"/>
      <c r="L43" s="73"/>
      <c r="M43" s="71"/>
      <c r="N43" s="58"/>
    </row>
    <row r="44" spans="1:14" ht="18">
      <c r="A44" s="16">
        <v>26</v>
      </c>
      <c r="B44" s="67" t="s">
        <v>171</v>
      </c>
      <c r="C44" s="18" t="s">
        <v>122</v>
      </c>
      <c r="D44" s="14">
        <v>75</v>
      </c>
      <c r="E44" s="15" t="s">
        <v>110</v>
      </c>
      <c r="F44" s="35">
        <v>44927</v>
      </c>
      <c r="G44" s="35">
        <v>45261</v>
      </c>
      <c r="H44" s="71"/>
      <c r="I44" s="71"/>
      <c r="J44" s="72"/>
      <c r="K44" s="71"/>
      <c r="L44" s="73"/>
      <c r="M44" s="71"/>
      <c r="N44" s="58"/>
    </row>
    <row r="45" spans="1:14" ht="18">
      <c r="A45" s="16">
        <v>27</v>
      </c>
      <c r="B45" s="67" t="s">
        <v>113</v>
      </c>
      <c r="C45" s="18" t="s">
        <v>95</v>
      </c>
      <c r="D45" s="14">
        <v>61</v>
      </c>
      <c r="E45" s="15" t="s">
        <v>110</v>
      </c>
      <c r="F45" s="35">
        <v>44927</v>
      </c>
      <c r="G45" s="35">
        <v>45261</v>
      </c>
      <c r="H45" s="71"/>
      <c r="I45" s="71"/>
      <c r="J45" s="72"/>
      <c r="K45" s="71"/>
      <c r="L45" s="73"/>
      <c r="M45" s="71"/>
      <c r="N45" s="58"/>
    </row>
    <row r="46" spans="1:14" ht="18">
      <c r="A46" s="16">
        <v>28</v>
      </c>
      <c r="B46" s="67" t="s">
        <v>148</v>
      </c>
      <c r="C46" s="18" t="s">
        <v>47</v>
      </c>
      <c r="D46" s="14">
        <v>0</v>
      </c>
      <c r="E46" s="15" t="s">
        <v>110</v>
      </c>
      <c r="F46" s="35">
        <v>44927</v>
      </c>
      <c r="G46" s="35">
        <v>45261</v>
      </c>
      <c r="H46" s="71"/>
      <c r="I46" s="71"/>
      <c r="J46" s="72"/>
      <c r="K46" s="71"/>
      <c r="L46" s="73"/>
      <c r="M46" s="71"/>
      <c r="N46" s="58"/>
    </row>
    <row r="47" spans="1:14" ht="18">
      <c r="A47" s="16">
        <v>29</v>
      </c>
      <c r="B47" s="67" t="s">
        <v>149</v>
      </c>
      <c r="C47" s="18" t="s">
        <v>47</v>
      </c>
      <c r="D47" s="14">
        <v>100</v>
      </c>
      <c r="E47" s="15" t="s">
        <v>110</v>
      </c>
      <c r="F47" s="35">
        <v>44927</v>
      </c>
      <c r="G47" s="35">
        <v>45261</v>
      </c>
      <c r="H47" s="71"/>
      <c r="I47" s="71"/>
      <c r="J47" s="72"/>
      <c r="K47" s="71"/>
      <c r="L47" s="73"/>
      <c r="M47" s="71"/>
      <c r="N47" s="58"/>
    </row>
    <row r="48" spans="1:14" ht="18">
      <c r="A48" s="16">
        <v>30</v>
      </c>
      <c r="B48" s="67" t="s">
        <v>91</v>
      </c>
      <c r="C48" s="18" t="s">
        <v>5</v>
      </c>
      <c r="D48" s="14">
        <v>50</v>
      </c>
      <c r="E48" s="15" t="s">
        <v>110</v>
      </c>
      <c r="F48" s="35">
        <v>44927</v>
      </c>
      <c r="G48" s="35">
        <v>45261</v>
      </c>
      <c r="H48" s="71"/>
      <c r="I48" s="71"/>
      <c r="J48" s="72"/>
      <c r="K48" s="71"/>
      <c r="L48" s="73"/>
      <c r="M48" s="71"/>
      <c r="N48" s="58"/>
    </row>
    <row r="49" spans="1:14" ht="18">
      <c r="A49" s="16">
        <v>31</v>
      </c>
      <c r="B49" s="67" t="s">
        <v>146</v>
      </c>
      <c r="C49" s="19" t="s">
        <v>52</v>
      </c>
      <c r="D49" s="14">
        <v>30</v>
      </c>
      <c r="E49" s="15" t="s">
        <v>110</v>
      </c>
      <c r="F49" s="35">
        <v>44927</v>
      </c>
      <c r="G49" s="35">
        <v>45261</v>
      </c>
      <c r="H49" s="71"/>
      <c r="I49" s="71"/>
      <c r="J49" s="72"/>
      <c r="K49" s="71"/>
      <c r="L49" s="73"/>
      <c r="M49" s="71"/>
      <c r="N49" s="58"/>
    </row>
    <row r="50" spans="1:14" ht="18">
      <c r="A50" s="16">
        <v>32</v>
      </c>
      <c r="B50" s="67" t="s">
        <v>176</v>
      </c>
      <c r="C50" s="18" t="s">
        <v>61</v>
      </c>
      <c r="D50" s="14">
        <v>20</v>
      </c>
      <c r="E50" s="15" t="s">
        <v>110</v>
      </c>
      <c r="F50" s="35">
        <v>44927</v>
      </c>
      <c r="G50" s="35">
        <v>45261</v>
      </c>
      <c r="H50" s="71"/>
      <c r="I50" s="71"/>
      <c r="J50" s="72"/>
      <c r="K50" s="71"/>
      <c r="L50" s="73"/>
      <c r="M50" s="71"/>
      <c r="N50" s="58"/>
    </row>
    <row r="51" spans="1:14" ht="18">
      <c r="A51" s="16">
        <v>33</v>
      </c>
      <c r="B51" s="67" t="s">
        <v>79</v>
      </c>
      <c r="C51" s="18" t="s">
        <v>86</v>
      </c>
      <c r="D51" s="14">
        <v>20</v>
      </c>
      <c r="E51" s="15" t="s">
        <v>110</v>
      </c>
      <c r="F51" s="35">
        <v>44927</v>
      </c>
      <c r="G51" s="35">
        <v>45261</v>
      </c>
      <c r="H51" s="71"/>
      <c r="I51" s="71"/>
      <c r="J51" s="72"/>
      <c r="K51" s="71"/>
      <c r="L51" s="73"/>
      <c r="M51" s="71"/>
      <c r="N51" s="58"/>
    </row>
    <row r="52" spans="1:14" ht="18">
      <c r="A52" s="16">
        <v>34</v>
      </c>
      <c r="B52" s="67" t="s">
        <v>151</v>
      </c>
      <c r="C52" s="18" t="s">
        <v>119</v>
      </c>
      <c r="D52" s="14">
        <v>250</v>
      </c>
      <c r="E52" s="15" t="s">
        <v>110</v>
      </c>
      <c r="F52" s="35">
        <v>44927</v>
      </c>
      <c r="G52" s="35">
        <v>45261</v>
      </c>
      <c r="H52" s="71"/>
      <c r="I52" s="71"/>
      <c r="J52" s="72"/>
      <c r="K52" s="71"/>
      <c r="L52" s="73"/>
      <c r="M52" s="71"/>
      <c r="N52" s="58"/>
    </row>
    <row r="53" spans="1:14" ht="18">
      <c r="A53" s="16">
        <v>35</v>
      </c>
      <c r="B53" s="67" t="s">
        <v>80</v>
      </c>
      <c r="C53" s="18" t="s">
        <v>27</v>
      </c>
      <c r="D53" s="14">
        <v>7000</v>
      </c>
      <c r="E53" s="15" t="s">
        <v>110</v>
      </c>
      <c r="F53" s="35">
        <v>44927</v>
      </c>
      <c r="G53" s="35">
        <v>45261</v>
      </c>
      <c r="H53" s="71"/>
      <c r="I53" s="71"/>
      <c r="J53" s="72"/>
      <c r="K53" s="71"/>
      <c r="L53" s="73"/>
      <c r="M53" s="71"/>
      <c r="N53" s="58"/>
    </row>
    <row r="54" spans="1:14" ht="18">
      <c r="A54" s="16">
        <v>36</v>
      </c>
      <c r="B54" s="67" t="s">
        <v>195</v>
      </c>
      <c r="C54" s="18" t="s">
        <v>93</v>
      </c>
      <c r="D54" s="14">
        <v>0</v>
      </c>
      <c r="E54" s="15" t="s">
        <v>110</v>
      </c>
      <c r="F54" s="35">
        <v>44927</v>
      </c>
      <c r="G54" s="35">
        <v>45261</v>
      </c>
      <c r="H54" s="71"/>
      <c r="I54" s="71"/>
      <c r="J54" s="72"/>
      <c r="K54" s="71"/>
      <c r="L54" s="73"/>
      <c r="M54" s="71"/>
      <c r="N54" s="58"/>
    </row>
    <row r="55" spans="1:14" ht="18">
      <c r="A55" s="16">
        <v>37</v>
      </c>
      <c r="B55" s="67" t="s">
        <v>152</v>
      </c>
      <c r="C55" s="18" t="s">
        <v>121</v>
      </c>
      <c r="D55" s="14">
        <v>50</v>
      </c>
      <c r="E55" s="15" t="s">
        <v>110</v>
      </c>
      <c r="F55" s="35">
        <v>44927</v>
      </c>
      <c r="G55" s="35">
        <v>45261</v>
      </c>
      <c r="H55" s="71"/>
      <c r="I55" s="71"/>
      <c r="J55" s="72"/>
      <c r="K55" s="71"/>
      <c r="L55" s="73"/>
      <c r="M55" s="71"/>
      <c r="N55" s="58"/>
    </row>
    <row r="56" spans="1:14" ht="18">
      <c r="A56" s="16">
        <v>38</v>
      </c>
      <c r="B56" s="67" t="s">
        <v>153</v>
      </c>
      <c r="C56" s="18" t="s">
        <v>28</v>
      </c>
      <c r="D56" s="14">
        <v>30</v>
      </c>
      <c r="E56" s="15" t="s">
        <v>110</v>
      </c>
      <c r="F56" s="35">
        <v>44927</v>
      </c>
      <c r="G56" s="35">
        <v>45261</v>
      </c>
      <c r="H56" s="71"/>
      <c r="I56" s="71"/>
      <c r="J56" s="72"/>
      <c r="K56" s="71"/>
      <c r="L56" s="73"/>
      <c r="M56" s="71"/>
      <c r="N56" s="58"/>
    </row>
    <row r="57" spans="1:14" ht="18">
      <c r="A57" s="16">
        <v>39</v>
      </c>
      <c r="B57" s="67" t="s">
        <v>154</v>
      </c>
      <c r="C57" s="18" t="s">
        <v>208</v>
      </c>
      <c r="D57" s="14">
        <v>50</v>
      </c>
      <c r="E57" s="15" t="s">
        <v>110</v>
      </c>
      <c r="F57" s="35">
        <v>44927</v>
      </c>
      <c r="G57" s="35">
        <v>45261</v>
      </c>
      <c r="H57" s="71"/>
      <c r="I57" s="71"/>
      <c r="J57" s="72"/>
      <c r="K57" s="71"/>
      <c r="L57" s="73"/>
      <c r="M57" s="71"/>
      <c r="N57" s="58"/>
    </row>
    <row r="58" spans="1:14" ht="18">
      <c r="A58" s="16">
        <v>40</v>
      </c>
      <c r="B58" s="67" t="s">
        <v>170</v>
      </c>
      <c r="C58" s="18" t="s">
        <v>27</v>
      </c>
      <c r="D58" s="14">
        <v>300</v>
      </c>
      <c r="E58" s="15" t="s">
        <v>110</v>
      </c>
      <c r="F58" s="35">
        <v>44927</v>
      </c>
      <c r="G58" s="35">
        <v>45261</v>
      </c>
      <c r="H58" s="71"/>
      <c r="I58" s="71"/>
      <c r="J58" s="72"/>
      <c r="K58" s="71"/>
      <c r="L58" s="73"/>
      <c r="M58" s="71"/>
      <c r="N58" s="58"/>
    </row>
    <row r="59" spans="1:14" ht="18">
      <c r="A59" s="16">
        <v>41</v>
      </c>
      <c r="B59" s="67" t="s">
        <v>169</v>
      </c>
      <c r="C59" s="18" t="s">
        <v>29</v>
      </c>
      <c r="D59" s="14">
        <v>2.5</v>
      </c>
      <c r="E59" s="15" t="s">
        <v>110</v>
      </c>
      <c r="F59" s="35">
        <v>44927</v>
      </c>
      <c r="G59" s="35">
        <v>45261</v>
      </c>
      <c r="H59" s="71"/>
      <c r="I59" s="71"/>
      <c r="J59" s="72"/>
      <c r="K59" s="71"/>
      <c r="L59" s="73"/>
      <c r="M59" s="71"/>
      <c r="N59" s="58"/>
    </row>
    <row r="60" spans="1:14" ht="18">
      <c r="A60" s="16">
        <v>42</v>
      </c>
      <c r="B60" s="67" t="s">
        <v>196</v>
      </c>
      <c r="C60" s="18" t="s">
        <v>29</v>
      </c>
      <c r="D60" s="14">
        <v>100</v>
      </c>
      <c r="E60" s="15" t="s">
        <v>110</v>
      </c>
      <c r="F60" s="35">
        <v>44927</v>
      </c>
      <c r="G60" s="35">
        <v>45261</v>
      </c>
      <c r="H60" s="71"/>
      <c r="I60" s="71"/>
      <c r="J60" s="72"/>
      <c r="K60" s="71"/>
      <c r="L60" s="73"/>
      <c r="M60" s="71"/>
      <c r="N60" s="58"/>
    </row>
    <row r="61" spans="1:14" ht="18">
      <c r="A61" s="16">
        <v>43</v>
      </c>
      <c r="B61" s="67" t="s">
        <v>49</v>
      </c>
      <c r="C61" s="19" t="s">
        <v>52</v>
      </c>
      <c r="D61" s="14">
        <v>50</v>
      </c>
      <c r="E61" s="15" t="s">
        <v>110</v>
      </c>
      <c r="F61" s="35">
        <v>44927</v>
      </c>
      <c r="G61" s="35">
        <v>45261</v>
      </c>
      <c r="H61" s="71"/>
      <c r="I61" s="71"/>
      <c r="J61" s="72"/>
      <c r="K61" s="71"/>
      <c r="L61" s="73"/>
      <c r="M61" s="71"/>
      <c r="N61" s="58"/>
    </row>
    <row r="62" spans="1:14" ht="18">
      <c r="A62" s="16">
        <v>44</v>
      </c>
      <c r="B62" s="67" t="s">
        <v>155</v>
      </c>
      <c r="C62" s="18" t="s">
        <v>85</v>
      </c>
      <c r="D62" s="14">
        <v>300</v>
      </c>
      <c r="E62" s="15" t="s">
        <v>110</v>
      </c>
      <c r="F62" s="35">
        <v>44927</v>
      </c>
      <c r="G62" s="35">
        <v>45261</v>
      </c>
      <c r="H62" s="71"/>
      <c r="I62" s="71"/>
      <c r="J62" s="72"/>
      <c r="K62" s="71"/>
      <c r="L62" s="73"/>
      <c r="M62" s="71"/>
      <c r="N62" s="58"/>
    </row>
    <row r="63" spans="1:14" ht="18">
      <c r="A63" s="16">
        <v>45</v>
      </c>
      <c r="B63" s="67" t="s">
        <v>81</v>
      </c>
      <c r="C63" s="18" t="s">
        <v>27</v>
      </c>
      <c r="D63" s="14">
        <v>60</v>
      </c>
      <c r="E63" s="15" t="s">
        <v>110</v>
      </c>
      <c r="F63" s="35">
        <v>44927</v>
      </c>
      <c r="G63" s="35">
        <v>45261</v>
      </c>
      <c r="H63" s="71"/>
      <c r="I63" s="71"/>
      <c r="J63" s="72"/>
      <c r="K63" s="71"/>
      <c r="L63" s="73"/>
      <c r="M63" s="71"/>
      <c r="N63" s="58"/>
    </row>
    <row r="64" spans="1:14" ht="18">
      <c r="A64" s="16">
        <v>46</v>
      </c>
      <c r="B64" s="67" t="s">
        <v>82</v>
      </c>
      <c r="C64" s="18" t="s">
        <v>27</v>
      </c>
      <c r="D64" s="14">
        <v>1655</v>
      </c>
      <c r="E64" s="15" t="s">
        <v>110</v>
      </c>
      <c r="F64" s="35">
        <v>44927</v>
      </c>
      <c r="G64" s="35">
        <v>45261</v>
      </c>
      <c r="H64" s="71"/>
      <c r="I64" s="71"/>
      <c r="J64" s="72"/>
      <c r="K64" s="71"/>
      <c r="L64" s="73"/>
      <c r="M64" s="71"/>
      <c r="N64" s="58"/>
    </row>
    <row r="65" spans="1:14" ht="18">
      <c r="A65" s="16">
        <v>47</v>
      </c>
      <c r="B65" s="67" t="s">
        <v>83</v>
      </c>
      <c r="C65" s="18" t="s">
        <v>27</v>
      </c>
      <c r="D65" s="14">
        <v>1780</v>
      </c>
      <c r="E65" s="15" t="s">
        <v>110</v>
      </c>
      <c r="F65" s="35">
        <v>44927</v>
      </c>
      <c r="G65" s="35">
        <v>45261</v>
      </c>
      <c r="H65" s="71"/>
      <c r="I65" s="71"/>
      <c r="J65" s="72"/>
      <c r="K65" s="71"/>
      <c r="L65" s="73"/>
      <c r="M65" s="71"/>
      <c r="N65" s="58"/>
    </row>
    <row r="66" spans="1:14" ht="18">
      <c r="A66" s="16">
        <v>48</v>
      </c>
      <c r="B66" s="67" t="s">
        <v>156</v>
      </c>
      <c r="C66" s="18" t="s">
        <v>47</v>
      </c>
      <c r="D66" s="14">
        <v>63.5</v>
      </c>
      <c r="E66" s="15" t="s">
        <v>110</v>
      </c>
      <c r="F66" s="35">
        <v>44927</v>
      </c>
      <c r="G66" s="35">
        <v>45261</v>
      </c>
      <c r="H66" s="71"/>
      <c r="I66" s="71"/>
      <c r="J66" s="72"/>
      <c r="K66" s="71"/>
      <c r="L66" s="73"/>
      <c r="M66" s="71"/>
      <c r="N66" s="58"/>
    </row>
    <row r="67" spans="1:14" ht="18">
      <c r="A67" s="16">
        <v>49</v>
      </c>
      <c r="B67" s="67" t="s">
        <v>157</v>
      </c>
      <c r="C67" s="18" t="s">
        <v>47</v>
      </c>
      <c r="D67" s="14">
        <v>96</v>
      </c>
      <c r="E67" s="15" t="s">
        <v>110</v>
      </c>
      <c r="F67" s="35">
        <v>44927</v>
      </c>
      <c r="G67" s="35">
        <v>45261</v>
      </c>
      <c r="H67" s="71"/>
      <c r="I67" s="71"/>
      <c r="J67" s="72"/>
      <c r="K67" s="71"/>
      <c r="L67" s="73"/>
      <c r="M67" s="71"/>
      <c r="N67" s="58"/>
    </row>
    <row r="68" spans="1:14" ht="18">
      <c r="A68" s="16">
        <v>50</v>
      </c>
      <c r="B68" s="67" t="s">
        <v>158</v>
      </c>
      <c r="C68" s="18" t="s">
        <v>47</v>
      </c>
      <c r="D68" s="14">
        <v>129</v>
      </c>
      <c r="E68" s="15" t="s">
        <v>110</v>
      </c>
      <c r="F68" s="35">
        <v>44927</v>
      </c>
      <c r="G68" s="35">
        <v>45261</v>
      </c>
      <c r="H68" s="71"/>
      <c r="I68" s="71"/>
      <c r="J68" s="72"/>
      <c r="K68" s="71"/>
      <c r="L68" s="73"/>
      <c r="M68" s="71"/>
      <c r="N68" s="58"/>
    </row>
    <row r="69" spans="1:14" ht="18">
      <c r="A69" s="16">
        <v>51</v>
      </c>
      <c r="B69" s="67" t="s">
        <v>150</v>
      </c>
      <c r="C69" s="18" t="s">
        <v>30</v>
      </c>
      <c r="D69" s="14">
        <v>15</v>
      </c>
      <c r="E69" s="15" t="s">
        <v>110</v>
      </c>
      <c r="F69" s="35">
        <v>44927</v>
      </c>
      <c r="G69" s="35">
        <v>45261</v>
      </c>
      <c r="H69" s="71"/>
      <c r="I69" s="71"/>
      <c r="J69" s="72"/>
      <c r="K69" s="71"/>
      <c r="L69" s="73"/>
      <c r="M69" s="71"/>
      <c r="N69" s="58"/>
    </row>
    <row r="70" spans="1:14" ht="18">
      <c r="A70" s="16">
        <v>52</v>
      </c>
      <c r="B70" s="67" t="s">
        <v>159</v>
      </c>
      <c r="C70" s="18" t="s">
        <v>52</v>
      </c>
      <c r="D70" s="14">
        <v>0</v>
      </c>
      <c r="E70" s="15" t="s">
        <v>110</v>
      </c>
      <c r="F70" s="35">
        <v>44927</v>
      </c>
      <c r="G70" s="35">
        <v>45261</v>
      </c>
      <c r="H70" s="71"/>
      <c r="I70" s="71"/>
      <c r="J70" s="72"/>
      <c r="K70" s="71"/>
      <c r="L70" s="73"/>
      <c r="M70" s="71"/>
      <c r="N70" s="58"/>
    </row>
    <row r="71" spans="1:14" ht="18">
      <c r="A71" s="16">
        <v>53</v>
      </c>
      <c r="B71" s="67" t="s">
        <v>160</v>
      </c>
      <c r="C71" s="18" t="s">
        <v>213</v>
      </c>
      <c r="D71" s="14">
        <v>0</v>
      </c>
      <c r="E71" s="15" t="s">
        <v>110</v>
      </c>
      <c r="F71" s="35">
        <v>44927</v>
      </c>
      <c r="G71" s="35">
        <v>45261</v>
      </c>
      <c r="H71" s="71"/>
      <c r="I71" s="71"/>
      <c r="J71" s="72"/>
      <c r="K71" s="71"/>
      <c r="L71" s="73"/>
      <c r="M71" s="71"/>
      <c r="N71" s="58"/>
    </row>
    <row r="72" spans="1:14" ht="18">
      <c r="A72" s="16">
        <v>54</v>
      </c>
      <c r="B72" s="67" t="s">
        <v>161</v>
      </c>
      <c r="C72" s="18" t="s">
        <v>214</v>
      </c>
      <c r="D72" s="14">
        <v>210</v>
      </c>
      <c r="E72" s="15" t="s">
        <v>110</v>
      </c>
      <c r="F72" s="35">
        <v>44927</v>
      </c>
      <c r="G72" s="35">
        <v>45261</v>
      </c>
      <c r="H72" s="71"/>
      <c r="I72" s="71"/>
      <c r="J72" s="72"/>
      <c r="K72" s="71"/>
      <c r="L72" s="73"/>
      <c r="M72" s="71"/>
      <c r="N72" s="58"/>
    </row>
    <row r="73" spans="1:14" ht="18">
      <c r="A73" s="16">
        <v>55</v>
      </c>
      <c r="B73" s="67" t="s">
        <v>92</v>
      </c>
      <c r="C73" s="18" t="s">
        <v>215</v>
      </c>
      <c r="D73" s="14">
        <v>260</v>
      </c>
      <c r="E73" s="15" t="s">
        <v>110</v>
      </c>
      <c r="F73" s="35">
        <v>44927</v>
      </c>
      <c r="G73" s="35">
        <v>45261</v>
      </c>
      <c r="H73" s="71"/>
      <c r="I73" s="71"/>
      <c r="J73" s="72"/>
      <c r="K73" s="71"/>
      <c r="L73" s="73"/>
      <c r="M73" s="71"/>
      <c r="N73" s="58"/>
    </row>
    <row r="74" spans="1:14" ht="18">
      <c r="A74" s="16">
        <v>56</v>
      </c>
      <c r="B74" s="67" t="s">
        <v>162</v>
      </c>
      <c r="C74" s="18" t="s">
        <v>214</v>
      </c>
      <c r="D74" s="14">
        <v>180</v>
      </c>
      <c r="E74" s="15" t="s">
        <v>110</v>
      </c>
      <c r="F74" s="35">
        <v>44927</v>
      </c>
      <c r="G74" s="35">
        <v>45261</v>
      </c>
      <c r="H74" s="71"/>
      <c r="I74" s="71"/>
      <c r="J74" s="72"/>
      <c r="K74" s="71"/>
      <c r="L74" s="73"/>
      <c r="M74" s="71"/>
      <c r="N74" s="58"/>
    </row>
    <row r="75" spans="1:14" ht="18">
      <c r="A75" s="16">
        <v>57</v>
      </c>
      <c r="B75" s="67" t="s">
        <v>173</v>
      </c>
      <c r="C75" s="18" t="s">
        <v>216</v>
      </c>
      <c r="D75" s="14">
        <v>0</v>
      </c>
      <c r="E75" s="15" t="s">
        <v>110</v>
      </c>
      <c r="F75" s="35">
        <v>44927</v>
      </c>
      <c r="G75" s="35">
        <v>45261</v>
      </c>
      <c r="H75" s="71"/>
      <c r="I75" s="71"/>
      <c r="J75" s="72"/>
      <c r="K75" s="71"/>
      <c r="L75" s="73"/>
      <c r="M75" s="71"/>
      <c r="N75" s="58"/>
    </row>
    <row r="76" spans="1:14" ht="18">
      <c r="A76" s="16">
        <v>58</v>
      </c>
      <c r="B76" s="67" t="s">
        <v>90</v>
      </c>
      <c r="C76" s="18" t="s">
        <v>216</v>
      </c>
      <c r="D76" s="14">
        <v>0</v>
      </c>
      <c r="E76" s="15" t="s">
        <v>110</v>
      </c>
      <c r="F76" s="35">
        <v>44927</v>
      </c>
      <c r="G76" s="35">
        <v>45261</v>
      </c>
      <c r="H76" s="71"/>
      <c r="I76" s="71"/>
      <c r="J76" s="72"/>
      <c r="K76" s="71"/>
      <c r="L76" s="73"/>
      <c r="M76" s="71"/>
      <c r="N76" s="58"/>
    </row>
    <row r="77" spans="1:14" ht="18">
      <c r="A77" s="16">
        <v>59</v>
      </c>
      <c r="B77" s="67" t="s">
        <v>166</v>
      </c>
      <c r="C77" s="19" t="s">
        <v>217</v>
      </c>
      <c r="D77" s="14">
        <v>270</v>
      </c>
      <c r="E77" s="15" t="s">
        <v>110</v>
      </c>
      <c r="F77" s="35">
        <v>44927</v>
      </c>
      <c r="G77" s="35">
        <v>45261</v>
      </c>
      <c r="H77" s="71"/>
      <c r="I77" s="71"/>
      <c r="J77" s="72"/>
      <c r="K77" s="71"/>
      <c r="L77" s="73"/>
      <c r="M77" s="71"/>
      <c r="N77" s="58"/>
    </row>
    <row r="78" spans="1:14" ht="18">
      <c r="A78" s="16">
        <v>60</v>
      </c>
      <c r="B78" s="67" t="s">
        <v>167</v>
      </c>
      <c r="C78" s="19" t="s">
        <v>218</v>
      </c>
      <c r="D78" s="14">
        <v>150</v>
      </c>
      <c r="E78" s="15" t="s">
        <v>110</v>
      </c>
      <c r="F78" s="35">
        <v>44927</v>
      </c>
      <c r="G78" s="35">
        <v>45261</v>
      </c>
      <c r="H78" s="71"/>
      <c r="I78" s="71"/>
      <c r="J78" s="72"/>
      <c r="K78" s="71"/>
      <c r="L78" s="73"/>
      <c r="M78" s="71"/>
      <c r="N78" s="58"/>
    </row>
    <row r="79" spans="1:14" ht="18">
      <c r="A79" s="16">
        <v>61</v>
      </c>
      <c r="B79" s="67" t="s">
        <v>112</v>
      </c>
      <c r="C79" s="19" t="s">
        <v>219</v>
      </c>
      <c r="D79" s="14">
        <v>0</v>
      </c>
      <c r="E79" s="15" t="s">
        <v>110</v>
      </c>
      <c r="F79" s="35">
        <v>44927</v>
      </c>
      <c r="G79" s="35">
        <v>45261</v>
      </c>
      <c r="H79" s="71"/>
      <c r="I79" s="71"/>
      <c r="J79" s="72"/>
      <c r="K79" s="71"/>
      <c r="L79" s="73"/>
      <c r="M79" s="71"/>
      <c r="N79" s="58"/>
    </row>
    <row r="80" spans="1:14" ht="18">
      <c r="A80" s="16">
        <v>62</v>
      </c>
      <c r="B80" s="67" t="s">
        <v>114</v>
      </c>
      <c r="C80" s="19" t="s">
        <v>30</v>
      </c>
      <c r="D80" s="14">
        <v>100</v>
      </c>
      <c r="E80" s="15" t="s">
        <v>110</v>
      </c>
      <c r="F80" s="35">
        <v>44927</v>
      </c>
      <c r="G80" s="35">
        <v>45261</v>
      </c>
      <c r="H80" s="71"/>
      <c r="I80" s="71"/>
      <c r="J80" s="72"/>
      <c r="K80" s="71"/>
      <c r="L80" s="73"/>
      <c r="M80" s="71"/>
      <c r="N80" s="58"/>
    </row>
    <row r="81" spans="1:14" ht="18">
      <c r="A81" s="16">
        <v>63</v>
      </c>
      <c r="B81" s="67" t="s">
        <v>168</v>
      </c>
      <c r="C81" s="19" t="s">
        <v>28</v>
      </c>
      <c r="D81" s="14">
        <v>50</v>
      </c>
      <c r="E81" s="15" t="s">
        <v>110</v>
      </c>
      <c r="F81" s="35">
        <v>44927</v>
      </c>
      <c r="G81" s="35">
        <v>45261</v>
      </c>
      <c r="H81" s="71"/>
      <c r="I81" s="71"/>
      <c r="J81" s="72"/>
      <c r="K81" s="71"/>
      <c r="L81" s="73"/>
      <c r="M81" s="71"/>
      <c r="N81" s="58"/>
    </row>
    <row r="82" spans="1:14" ht="18">
      <c r="A82" s="16"/>
      <c r="B82" s="20" t="s">
        <v>1</v>
      </c>
      <c r="C82" s="18"/>
      <c r="D82" s="21">
        <f>SUM(D19:D81)</f>
        <v>17418</v>
      </c>
      <c r="E82" s="15"/>
      <c r="F82" s="15"/>
      <c r="G82" s="15"/>
      <c r="H82" s="71"/>
      <c r="I82" s="71"/>
      <c r="J82" s="72"/>
      <c r="K82" s="71"/>
      <c r="L82" s="73"/>
      <c r="M82" s="71"/>
      <c r="N82" s="58"/>
    </row>
    <row r="83" spans="1:14" ht="18">
      <c r="A83" s="16"/>
      <c r="B83" s="20" t="s">
        <v>2</v>
      </c>
      <c r="C83" s="18"/>
      <c r="D83" s="21">
        <f>D82*119%</f>
        <v>20727.42</v>
      </c>
      <c r="E83" s="15"/>
      <c r="F83" s="15"/>
      <c r="G83" s="15"/>
      <c r="H83" s="71"/>
      <c r="I83" s="71"/>
      <c r="J83" s="72"/>
      <c r="K83" s="71"/>
      <c r="L83" s="73"/>
      <c r="M83" s="71"/>
      <c r="N83" s="58"/>
    </row>
    <row r="84" spans="1:14" ht="18">
      <c r="A84" s="16"/>
      <c r="B84" s="17"/>
      <c r="C84" s="18"/>
      <c r="D84" s="14"/>
      <c r="E84" s="15"/>
      <c r="F84" s="15"/>
      <c r="G84" s="15"/>
      <c r="H84" s="71"/>
      <c r="I84" s="71"/>
      <c r="J84" s="72"/>
      <c r="K84" s="71"/>
      <c r="L84" s="73"/>
      <c r="M84" s="71"/>
      <c r="N84" s="58"/>
    </row>
    <row r="85" spans="1:14" ht="18">
      <c r="A85" s="22"/>
      <c r="B85" s="23" t="s">
        <v>174</v>
      </c>
      <c r="C85" s="24"/>
      <c r="D85" s="14"/>
      <c r="E85" s="15"/>
      <c r="F85" s="15"/>
      <c r="G85" s="15"/>
      <c r="H85" s="71"/>
      <c r="I85" s="71"/>
      <c r="J85" s="72"/>
      <c r="K85" s="71"/>
      <c r="L85" s="73"/>
      <c r="M85" s="71"/>
      <c r="N85" s="58"/>
    </row>
    <row r="86" spans="1:14" ht="18">
      <c r="A86" s="22">
        <v>64</v>
      </c>
      <c r="B86" s="57" t="s">
        <v>177</v>
      </c>
      <c r="C86" s="18" t="s">
        <v>3</v>
      </c>
      <c r="D86" s="14">
        <v>1000</v>
      </c>
      <c r="E86" s="15" t="s">
        <v>110</v>
      </c>
      <c r="F86" s="35">
        <v>44927</v>
      </c>
      <c r="G86" s="35">
        <v>45261</v>
      </c>
      <c r="H86" s="71"/>
      <c r="I86" s="71"/>
      <c r="J86" s="72"/>
      <c r="K86" s="71"/>
      <c r="L86" s="73"/>
      <c r="M86" s="71"/>
      <c r="N86" s="58"/>
    </row>
    <row r="87" spans="1:14" ht="18">
      <c r="A87" s="22">
        <v>66</v>
      </c>
      <c r="B87" s="67" t="s">
        <v>185</v>
      </c>
      <c r="C87" s="18" t="s">
        <v>3</v>
      </c>
      <c r="D87" s="14">
        <v>4080</v>
      </c>
      <c r="E87" s="15" t="s">
        <v>110</v>
      </c>
      <c r="F87" s="35">
        <v>44927</v>
      </c>
      <c r="G87" s="35">
        <v>45261</v>
      </c>
      <c r="H87" s="71"/>
      <c r="I87" s="71"/>
      <c r="J87" s="72"/>
      <c r="K87" s="71"/>
      <c r="L87" s="73"/>
      <c r="M87" s="71"/>
      <c r="N87" s="58"/>
    </row>
    <row r="88" spans="1:14" ht="18">
      <c r="A88" s="22">
        <v>67</v>
      </c>
      <c r="B88" s="67" t="s">
        <v>186</v>
      </c>
      <c r="C88" s="18" t="s">
        <v>3</v>
      </c>
      <c r="D88" s="14">
        <v>4500</v>
      </c>
      <c r="E88" s="15" t="s">
        <v>110</v>
      </c>
      <c r="F88" s="35">
        <v>44927</v>
      </c>
      <c r="G88" s="35">
        <v>45261</v>
      </c>
      <c r="H88" s="71"/>
      <c r="I88" s="71"/>
      <c r="J88" s="72"/>
      <c r="K88" s="71"/>
      <c r="L88" s="73"/>
      <c r="M88" s="71"/>
      <c r="N88" s="58"/>
    </row>
    <row r="89" spans="1:14" ht="18.75" customHeight="1">
      <c r="A89" s="22">
        <v>68</v>
      </c>
      <c r="B89" s="67" t="s">
        <v>187</v>
      </c>
      <c r="C89" s="18" t="s">
        <v>3</v>
      </c>
      <c r="D89" s="14">
        <v>500</v>
      </c>
      <c r="E89" s="15" t="s">
        <v>110</v>
      </c>
      <c r="F89" s="35">
        <v>44927</v>
      </c>
      <c r="G89" s="35">
        <v>45261</v>
      </c>
      <c r="H89" s="71"/>
      <c r="I89" s="71"/>
      <c r="J89" s="72"/>
      <c r="K89" s="71"/>
      <c r="L89" s="73"/>
      <c r="M89" s="71"/>
      <c r="N89" s="58"/>
    </row>
    <row r="90" spans="1:14" ht="18">
      <c r="A90" s="22">
        <v>69</v>
      </c>
      <c r="B90" s="67" t="s">
        <v>188</v>
      </c>
      <c r="C90" s="18" t="s">
        <v>3</v>
      </c>
      <c r="D90" s="14">
        <v>4500</v>
      </c>
      <c r="E90" s="15" t="s">
        <v>110</v>
      </c>
      <c r="F90" s="35">
        <v>44927</v>
      </c>
      <c r="G90" s="35">
        <v>45261</v>
      </c>
      <c r="H90" s="71"/>
      <c r="I90" s="71"/>
      <c r="J90" s="72"/>
      <c r="K90" s="74"/>
      <c r="L90" s="72"/>
      <c r="M90" s="75"/>
      <c r="N90" s="58"/>
    </row>
    <row r="91" spans="1:14" ht="18">
      <c r="A91" s="22">
        <v>70</v>
      </c>
      <c r="B91" s="57" t="s">
        <v>189</v>
      </c>
      <c r="C91" s="18" t="s">
        <v>3</v>
      </c>
      <c r="D91" s="14">
        <v>3000</v>
      </c>
      <c r="E91" s="15" t="s">
        <v>110</v>
      </c>
      <c r="F91" s="35">
        <v>44927</v>
      </c>
      <c r="G91" s="35">
        <v>45261</v>
      </c>
      <c r="H91" s="71"/>
      <c r="I91" s="71"/>
      <c r="J91" s="76"/>
      <c r="K91" s="72"/>
      <c r="L91" s="73"/>
      <c r="M91" s="58"/>
      <c r="N91" s="58"/>
    </row>
    <row r="92" spans="1:14" ht="18">
      <c r="A92" s="22">
        <v>71</v>
      </c>
      <c r="B92" s="67" t="s">
        <v>190</v>
      </c>
      <c r="C92" s="18" t="s">
        <v>3</v>
      </c>
      <c r="D92" s="14">
        <v>3500</v>
      </c>
      <c r="E92" s="15" t="s">
        <v>110</v>
      </c>
      <c r="F92" s="35">
        <v>44927</v>
      </c>
      <c r="G92" s="35">
        <v>45261</v>
      </c>
      <c r="H92" s="58"/>
      <c r="I92" s="58"/>
      <c r="J92" s="58"/>
      <c r="K92" s="58"/>
      <c r="L92" s="58"/>
      <c r="M92" s="58"/>
      <c r="N92" s="58"/>
    </row>
    <row r="93" spans="1:14" ht="18">
      <c r="A93" s="22">
        <v>72</v>
      </c>
      <c r="B93" s="67" t="s">
        <v>191</v>
      </c>
      <c r="C93" s="18" t="s">
        <v>3</v>
      </c>
      <c r="D93" s="14">
        <v>500</v>
      </c>
      <c r="E93" s="15"/>
      <c r="F93" s="35"/>
      <c r="G93" s="35"/>
      <c r="H93" s="58"/>
      <c r="I93" s="58"/>
      <c r="J93" s="58"/>
      <c r="K93" s="58"/>
      <c r="L93" s="58"/>
      <c r="M93" s="58"/>
      <c r="N93" s="58"/>
    </row>
    <row r="94" spans="1:7" ht="18">
      <c r="A94" s="22">
        <v>73</v>
      </c>
      <c r="B94" s="67" t="s">
        <v>197</v>
      </c>
      <c r="C94" s="18" t="s">
        <v>3</v>
      </c>
      <c r="D94" s="14">
        <v>500</v>
      </c>
      <c r="E94" s="15"/>
      <c r="F94" s="35"/>
      <c r="G94" s="35"/>
    </row>
    <row r="95" spans="1:7" ht="15">
      <c r="A95" s="22"/>
      <c r="B95" s="20" t="s">
        <v>1</v>
      </c>
      <c r="C95" s="24"/>
      <c r="D95" s="21">
        <f>SUM(D86:D94)</f>
        <v>22080</v>
      </c>
      <c r="E95" s="15"/>
      <c r="F95" s="15"/>
      <c r="G95" s="15"/>
    </row>
    <row r="96" spans="1:7" ht="15">
      <c r="A96" s="22"/>
      <c r="B96" s="20" t="s">
        <v>2</v>
      </c>
      <c r="C96" s="24"/>
      <c r="D96" s="21">
        <f>D95*119%</f>
        <v>26275.199999999997</v>
      </c>
      <c r="E96" s="46"/>
      <c r="F96" s="15"/>
      <c r="G96" s="15"/>
    </row>
    <row r="97" spans="1:7" ht="15">
      <c r="A97" s="22"/>
      <c r="B97" s="20" t="s">
        <v>18</v>
      </c>
      <c r="C97" s="24"/>
      <c r="D97" s="21">
        <f>D83+D96-2.62</f>
        <v>46999.99999999999</v>
      </c>
      <c r="E97" s="46"/>
      <c r="F97" s="15"/>
      <c r="G97" s="15"/>
    </row>
    <row r="98" spans="1:7" ht="15">
      <c r="A98" s="22"/>
      <c r="B98" s="20"/>
      <c r="C98" s="24"/>
      <c r="D98" s="21"/>
      <c r="E98" s="46"/>
      <c r="F98" s="15"/>
      <c r="G98" s="15"/>
    </row>
    <row r="99" spans="1:8" ht="15">
      <c r="A99" s="22"/>
      <c r="B99" s="20"/>
      <c r="C99" s="24"/>
      <c r="D99" s="21"/>
      <c r="E99" s="15"/>
      <c r="F99" s="15"/>
      <c r="G99" s="15"/>
      <c r="H99" s="70"/>
    </row>
    <row r="100" spans="1:9" ht="18">
      <c r="A100" s="16"/>
      <c r="B100" s="23" t="s">
        <v>15</v>
      </c>
      <c r="C100" s="26"/>
      <c r="D100" s="14"/>
      <c r="E100" s="15"/>
      <c r="F100" s="15"/>
      <c r="G100" s="15"/>
      <c r="H100" s="71"/>
      <c r="I100" s="58"/>
    </row>
    <row r="101" spans="1:9" ht="18">
      <c r="A101" s="16">
        <v>1</v>
      </c>
      <c r="B101" s="27" t="s">
        <v>53</v>
      </c>
      <c r="C101" s="18" t="s">
        <v>31</v>
      </c>
      <c r="D101" s="14">
        <v>37790</v>
      </c>
      <c r="E101" s="15" t="s">
        <v>110</v>
      </c>
      <c r="F101" s="35">
        <v>44927</v>
      </c>
      <c r="G101" s="35">
        <v>45261</v>
      </c>
      <c r="H101" s="71"/>
      <c r="I101" s="58"/>
    </row>
    <row r="102" spans="1:9" ht="18">
      <c r="A102" s="16">
        <v>2</v>
      </c>
      <c r="B102" s="27" t="s">
        <v>0</v>
      </c>
      <c r="C102" s="18" t="s">
        <v>32</v>
      </c>
      <c r="D102" s="14">
        <v>63050</v>
      </c>
      <c r="E102" s="15" t="s">
        <v>110</v>
      </c>
      <c r="F102" s="35">
        <v>44927</v>
      </c>
      <c r="G102" s="35">
        <v>45261</v>
      </c>
      <c r="H102" s="71"/>
      <c r="I102" s="58"/>
    </row>
    <row r="103" spans="1:9" ht="18">
      <c r="A103" s="16"/>
      <c r="B103" s="20" t="s">
        <v>1</v>
      </c>
      <c r="C103" s="24"/>
      <c r="D103" s="21">
        <f>SUM(D101:D102)</f>
        <v>100840</v>
      </c>
      <c r="E103" s="15"/>
      <c r="F103" s="15"/>
      <c r="G103" s="15"/>
      <c r="H103" s="71"/>
      <c r="I103" s="58"/>
    </row>
    <row r="104" spans="1:9" ht="18">
      <c r="A104" s="16"/>
      <c r="B104" s="20" t="s">
        <v>2</v>
      </c>
      <c r="C104" s="24"/>
      <c r="D104" s="21">
        <f>D103*119%+0.4</f>
        <v>119999.99999999999</v>
      </c>
      <c r="E104" s="15"/>
      <c r="F104" s="15"/>
      <c r="G104" s="15"/>
      <c r="H104" s="71"/>
      <c r="I104" s="58"/>
    </row>
    <row r="105" spans="1:9" ht="18">
      <c r="A105" s="16"/>
      <c r="B105" s="20"/>
      <c r="C105" s="24"/>
      <c r="D105" s="21"/>
      <c r="E105" s="15"/>
      <c r="F105" s="15"/>
      <c r="G105" s="15"/>
      <c r="H105" s="71"/>
      <c r="I105" s="58"/>
    </row>
    <row r="106" spans="1:9" ht="18">
      <c r="A106" s="22"/>
      <c r="B106" s="20"/>
      <c r="C106" s="24"/>
      <c r="D106" s="21"/>
      <c r="E106" s="15"/>
      <c r="F106" s="15"/>
      <c r="G106" s="15"/>
      <c r="H106" s="71"/>
      <c r="I106" s="58"/>
    </row>
    <row r="107" spans="1:9" ht="18">
      <c r="A107" s="16"/>
      <c r="B107" s="23" t="s">
        <v>129</v>
      </c>
      <c r="C107" s="24"/>
      <c r="D107" s="14"/>
      <c r="E107" s="15"/>
      <c r="F107" s="15"/>
      <c r="G107" s="15"/>
      <c r="H107" s="71"/>
      <c r="I107" s="58"/>
    </row>
    <row r="108" spans="1:9" ht="18">
      <c r="A108" s="16">
        <v>1</v>
      </c>
      <c r="B108" s="27" t="s">
        <v>198</v>
      </c>
      <c r="C108" s="18" t="s">
        <v>33</v>
      </c>
      <c r="D108" s="14">
        <v>7425</v>
      </c>
      <c r="E108" s="15" t="s">
        <v>110</v>
      </c>
      <c r="F108" s="35">
        <v>44927</v>
      </c>
      <c r="G108" s="35">
        <v>45261</v>
      </c>
      <c r="H108" s="71"/>
      <c r="I108" s="58"/>
    </row>
    <row r="109" spans="1:9" ht="15">
      <c r="A109" s="16">
        <v>2</v>
      </c>
      <c r="B109" s="27" t="s">
        <v>65</v>
      </c>
      <c r="C109" s="24" t="s">
        <v>34</v>
      </c>
      <c r="D109" s="14">
        <v>7700</v>
      </c>
      <c r="E109" s="15" t="s">
        <v>110</v>
      </c>
      <c r="F109" s="35">
        <v>44927</v>
      </c>
      <c r="G109" s="35">
        <v>45261</v>
      </c>
      <c r="H109" s="58"/>
      <c r="I109" s="58"/>
    </row>
    <row r="110" spans="1:9" ht="15">
      <c r="A110" s="16"/>
      <c r="B110" s="20" t="s">
        <v>1</v>
      </c>
      <c r="C110" s="24"/>
      <c r="D110" s="21">
        <f>D108+D109</f>
        <v>15125</v>
      </c>
      <c r="E110" s="15"/>
      <c r="F110" s="15"/>
      <c r="G110" s="15"/>
      <c r="H110" s="58"/>
      <c r="I110" s="58"/>
    </row>
    <row r="111" spans="1:9" ht="15">
      <c r="A111" s="16"/>
      <c r="B111" s="20" t="s">
        <v>19</v>
      </c>
      <c r="C111" s="24"/>
      <c r="D111" s="21">
        <f>D110*119%+1.25</f>
        <v>18000</v>
      </c>
      <c r="E111" s="15"/>
      <c r="F111" s="15"/>
      <c r="G111" s="15"/>
      <c r="H111" s="58"/>
      <c r="I111" s="58"/>
    </row>
    <row r="112" spans="1:7" ht="15">
      <c r="A112" s="16"/>
      <c r="B112" s="20"/>
      <c r="C112" s="24"/>
      <c r="D112" s="21"/>
      <c r="E112" s="15"/>
      <c r="F112" s="15"/>
      <c r="G112" s="15"/>
    </row>
    <row r="113" spans="1:7" ht="15">
      <c r="A113" s="22"/>
      <c r="B113" s="20"/>
      <c r="C113" s="24"/>
      <c r="D113" s="21"/>
      <c r="E113" s="15"/>
      <c r="F113" s="15"/>
      <c r="G113" s="15"/>
    </row>
    <row r="114" spans="1:7" ht="15">
      <c r="A114" s="16"/>
      <c r="B114" s="28" t="s">
        <v>14</v>
      </c>
      <c r="C114" s="24"/>
      <c r="D114" s="21"/>
      <c r="E114" s="15"/>
      <c r="F114" s="15"/>
      <c r="G114" s="15"/>
    </row>
    <row r="115" spans="1:7" ht="15">
      <c r="A115" s="16">
        <v>1</v>
      </c>
      <c r="B115" s="17" t="s">
        <v>22</v>
      </c>
      <c r="C115" s="18" t="s">
        <v>35</v>
      </c>
      <c r="D115" s="14">
        <v>13445</v>
      </c>
      <c r="E115" s="15" t="s">
        <v>110</v>
      </c>
      <c r="F115" s="35">
        <v>44927</v>
      </c>
      <c r="G115" s="35">
        <v>45261</v>
      </c>
    </row>
    <row r="116" spans="1:7" ht="15">
      <c r="A116" s="16"/>
      <c r="B116" s="20" t="s">
        <v>1</v>
      </c>
      <c r="C116" s="24"/>
      <c r="D116" s="14">
        <v>13445</v>
      </c>
      <c r="E116" s="15"/>
      <c r="F116" s="49"/>
      <c r="G116" s="49"/>
    </row>
    <row r="117" spans="1:7" ht="15">
      <c r="A117" s="16"/>
      <c r="B117" s="20" t="s">
        <v>20</v>
      </c>
      <c r="C117" s="24"/>
      <c r="D117" s="21">
        <f>D116*119%+0.45</f>
        <v>16000</v>
      </c>
      <c r="E117" s="15"/>
      <c r="F117" s="15"/>
      <c r="G117" s="15"/>
    </row>
    <row r="118" spans="1:7" ht="15">
      <c r="A118" s="16"/>
      <c r="B118" s="20"/>
      <c r="C118" s="24"/>
      <c r="D118" s="21"/>
      <c r="E118" s="15"/>
      <c r="F118" s="15"/>
      <c r="G118" s="15"/>
    </row>
    <row r="119" spans="1:7" ht="15">
      <c r="A119" s="22"/>
      <c r="B119" s="20"/>
      <c r="C119" s="24"/>
      <c r="D119" s="21"/>
      <c r="E119" s="15"/>
      <c r="F119" s="15"/>
      <c r="G119" s="15"/>
    </row>
    <row r="120" spans="1:7" ht="15">
      <c r="A120" s="16"/>
      <c r="B120" s="23" t="s">
        <v>96</v>
      </c>
      <c r="C120" s="24"/>
      <c r="D120" s="14"/>
      <c r="E120" s="15"/>
      <c r="F120" s="15"/>
      <c r="G120" s="15"/>
    </row>
    <row r="121" spans="1:7" ht="15">
      <c r="A121" s="16">
        <v>1</v>
      </c>
      <c r="B121" s="27" t="s">
        <v>36</v>
      </c>
      <c r="C121" s="24" t="s">
        <v>37</v>
      </c>
      <c r="D121" s="14">
        <v>41500</v>
      </c>
      <c r="E121" s="15" t="s">
        <v>110</v>
      </c>
      <c r="F121" s="35">
        <v>44927</v>
      </c>
      <c r="G121" s="35">
        <v>45261</v>
      </c>
    </row>
    <row r="122" spans="1:7" ht="15">
      <c r="A122" s="16">
        <v>2</v>
      </c>
      <c r="B122" s="27" t="s">
        <v>199</v>
      </c>
      <c r="C122" s="18" t="s">
        <v>38</v>
      </c>
      <c r="D122" s="14">
        <v>2837</v>
      </c>
      <c r="E122" s="15" t="s">
        <v>110</v>
      </c>
      <c r="F122" s="35">
        <v>44927</v>
      </c>
      <c r="G122" s="35">
        <v>45261</v>
      </c>
    </row>
    <row r="123" spans="1:7" ht="15">
      <c r="A123" s="16">
        <v>3</v>
      </c>
      <c r="B123" s="27" t="s">
        <v>200</v>
      </c>
      <c r="C123" s="18" t="s">
        <v>7</v>
      </c>
      <c r="D123" s="14">
        <v>20700</v>
      </c>
      <c r="E123" s="15" t="s">
        <v>110</v>
      </c>
      <c r="F123" s="35">
        <v>44927</v>
      </c>
      <c r="G123" s="35">
        <v>45261</v>
      </c>
    </row>
    <row r="124" spans="1:7" ht="15">
      <c r="A124" s="16">
        <v>4</v>
      </c>
      <c r="B124" s="27" t="s">
        <v>66</v>
      </c>
      <c r="C124" s="18" t="s">
        <v>63</v>
      </c>
      <c r="D124" s="14">
        <v>3030</v>
      </c>
      <c r="E124" s="15" t="s">
        <v>110</v>
      </c>
      <c r="F124" s="35">
        <v>44927</v>
      </c>
      <c r="G124" s="35">
        <v>45261</v>
      </c>
    </row>
    <row r="125" spans="1:7" ht="15">
      <c r="A125" s="16"/>
      <c r="B125" s="20" t="s">
        <v>1</v>
      </c>
      <c r="C125" s="24"/>
      <c r="D125" s="21">
        <f>SUM(D121:D124)</f>
        <v>68067</v>
      </c>
      <c r="E125" s="15"/>
      <c r="F125" s="15"/>
      <c r="G125" s="15"/>
    </row>
    <row r="126" spans="1:7" ht="15">
      <c r="A126" s="16"/>
      <c r="B126" s="20" t="s">
        <v>45</v>
      </c>
      <c r="C126" s="24"/>
      <c r="D126" s="21">
        <f>D125*119%+0.27</f>
        <v>81000</v>
      </c>
      <c r="E126" s="15"/>
      <c r="F126" s="15"/>
      <c r="G126" s="15"/>
    </row>
    <row r="127" spans="1:7" ht="15">
      <c r="A127" s="16"/>
      <c r="B127" s="20"/>
      <c r="C127" s="24"/>
      <c r="D127" s="21"/>
      <c r="E127" s="15"/>
      <c r="F127" s="15"/>
      <c r="G127" s="15"/>
    </row>
    <row r="128" spans="1:7" ht="15">
      <c r="A128" s="22"/>
      <c r="B128" s="20"/>
      <c r="C128" s="24"/>
      <c r="D128" s="21"/>
      <c r="E128" s="15"/>
      <c r="F128" s="15"/>
      <c r="G128" s="15"/>
    </row>
    <row r="129" spans="1:7" ht="15">
      <c r="A129" s="16"/>
      <c r="B129" s="28" t="s">
        <v>13</v>
      </c>
      <c r="C129" s="24"/>
      <c r="D129" s="14"/>
      <c r="E129" s="15"/>
      <c r="F129" s="15"/>
      <c r="G129" s="15"/>
    </row>
    <row r="130" spans="1:7" ht="15">
      <c r="A130" s="16">
        <v>1</v>
      </c>
      <c r="B130" s="17" t="s">
        <v>69</v>
      </c>
      <c r="C130" s="18" t="s">
        <v>39</v>
      </c>
      <c r="D130" s="14">
        <v>5625</v>
      </c>
      <c r="E130" s="15" t="s">
        <v>110</v>
      </c>
      <c r="F130" s="35">
        <v>44927</v>
      </c>
      <c r="G130" s="35">
        <v>45261</v>
      </c>
    </row>
    <row r="131" spans="1:7" ht="15">
      <c r="A131" s="16">
        <v>2</v>
      </c>
      <c r="B131" s="17" t="s">
        <v>201</v>
      </c>
      <c r="C131" s="18" t="s">
        <v>40</v>
      </c>
      <c r="D131" s="14">
        <v>260</v>
      </c>
      <c r="E131" s="15" t="s">
        <v>110</v>
      </c>
      <c r="F131" s="35">
        <v>44927</v>
      </c>
      <c r="G131" s="35">
        <v>45261</v>
      </c>
    </row>
    <row r="132" spans="1:7" ht="15">
      <c r="A132" s="16"/>
      <c r="B132" s="20" t="s">
        <v>1</v>
      </c>
      <c r="C132" s="24"/>
      <c r="D132" s="21">
        <f>SUM(D130:D131)</f>
        <v>5885</v>
      </c>
      <c r="E132" s="15"/>
      <c r="F132" s="49"/>
      <c r="G132" s="49"/>
    </row>
    <row r="133" spans="1:7" ht="15">
      <c r="A133" s="16"/>
      <c r="B133" s="20" t="s">
        <v>2</v>
      </c>
      <c r="C133" s="24"/>
      <c r="D133" s="21">
        <f>D132*119%-3.15</f>
        <v>7000</v>
      </c>
      <c r="E133" s="15"/>
      <c r="F133" s="49"/>
      <c r="G133" s="49"/>
    </row>
    <row r="134" spans="1:7" ht="15">
      <c r="A134" s="16"/>
      <c r="B134" s="20"/>
      <c r="C134" s="24"/>
      <c r="D134" s="21"/>
      <c r="E134" s="15"/>
      <c r="F134" s="15"/>
      <c r="G134" s="15"/>
    </row>
    <row r="135" spans="1:7" ht="15">
      <c r="A135" s="22"/>
      <c r="B135" s="20"/>
      <c r="C135" s="24"/>
      <c r="D135" s="50"/>
      <c r="E135" s="15"/>
      <c r="F135" s="15"/>
      <c r="G135" s="15"/>
    </row>
    <row r="136" spans="1:10" ht="15">
      <c r="A136" s="16"/>
      <c r="B136" s="23" t="s">
        <v>98</v>
      </c>
      <c r="C136" s="24"/>
      <c r="D136" s="77"/>
      <c r="E136" s="15"/>
      <c r="F136" s="15"/>
      <c r="G136" s="15"/>
      <c r="J136" s="58"/>
    </row>
    <row r="137" spans="1:10" ht="15.75">
      <c r="A137" s="16">
        <v>1</v>
      </c>
      <c r="B137" s="15" t="s">
        <v>130</v>
      </c>
      <c r="C137" s="18" t="s">
        <v>25</v>
      </c>
      <c r="D137" s="14">
        <f>1920+38978.15</f>
        <v>40898.15</v>
      </c>
      <c r="E137" s="15" t="s">
        <v>110</v>
      </c>
      <c r="F137" s="35">
        <v>44927</v>
      </c>
      <c r="G137" s="35">
        <v>45261</v>
      </c>
      <c r="J137" s="59"/>
    </row>
    <row r="138" spans="1:10" ht="15.75">
      <c r="A138" s="16">
        <v>2</v>
      </c>
      <c r="B138" s="15" t="s">
        <v>10</v>
      </c>
      <c r="C138" s="18" t="s">
        <v>87</v>
      </c>
      <c r="D138" s="14">
        <v>62568.61</v>
      </c>
      <c r="E138" s="15" t="s">
        <v>110</v>
      </c>
      <c r="F138" s="35">
        <v>44927</v>
      </c>
      <c r="G138" s="35">
        <v>45261</v>
      </c>
      <c r="J138" s="59"/>
    </row>
    <row r="139" spans="1:10" ht="15.75">
      <c r="A139" s="16">
        <v>3</v>
      </c>
      <c r="B139" s="17" t="s">
        <v>51</v>
      </c>
      <c r="C139" s="24" t="s">
        <v>8</v>
      </c>
      <c r="D139" s="14">
        <v>5882.35</v>
      </c>
      <c r="E139" s="15" t="s">
        <v>110</v>
      </c>
      <c r="F139" s="35">
        <v>44927</v>
      </c>
      <c r="G139" s="35">
        <v>45261</v>
      </c>
      <c r="J139" s="59"/>
    </row>
    <row r="140" spans="1:10" ht="15.75">
      <c r="A140" s="16">
        <v>4</v>
      </c>
      <c r="B140" s="15" t="s">
        <v>116</v>
      </c>
      <c r="C140" s="29" t="s">
        <v>50</v>
      </c>
      <c r="D140" s="14">
        <v>74220</v>
      </c>
      <c r="E140" s="15" t="s">
        <v>110</v>
      </c>
      <c r="F140" s="35">
        <v>44927</v>
      </c>
      <c r="G140" s="35">
        <v>45261</v>
      </c>
      <c r="J140" s="59"/>
    </row>
    <row r="141" spans="1:10" ht="15.75">
      <c r="A141" s="16">
        <v>5</v>
      </c>
      <c r="B141" s="15" t="s">
        <v>54</v>
      </c>
      <c r="C141" s="24" t="s">
        <v>41</v>
      </c>
      <c r="D141" s="14">
        <v>1680</v>
      </c>
      <c r="E141" s="15" t="s">
        <v>110</v>
      </c>
      <c r="F141" s="35">
        <v>44927</v>
      </c>
      <c r="G141" s="35">
        <v>45261</v>
      </c>
      <c r="J141" s="59"/>
    </row>
    <row r="142" spans="1:10" ht="15.75">
      <c r="A142" s="16">
        <v>6</v>
      </c>
      <c r="B142" s="15" t="s">
        <v>55</v>
      </c>
      <c r="C142" s="24" t="s">
        <v>56</v>
      </c>
      <c r="D142" s="14">
        <v>1109.24</v>
      </c>
      <c r="E142" s="15" t="s">
        <v>110</v>
      </c>
      <c r="F142" s="35">
        <v>44927</v>
      </c>
      <c r="G142" s="35">
        <v>45261</v>
      </c>
      <c r="J142" s="65"/>
    </row>
    <row r="143" spans="1:10" ht="15.75">
      <c r="A143" s="16">
        <v>7</v>
      </c>
      <c r="B143" s="15" t="s">
        <v>57</v>
      </c>
      <c r="C143" s="24" t="s">
        <v>58</v>
      </c>
      <c r="D143" s="14">
        <v>5965.55</v>
      </c>
      <c r="E143" s="15" t="s">
        <v>110</v>
      </c>
      <c r="F143" s="35">
        <v>44927</v>
      </c>
      <c r="G143" s="35">
        <v>45261</v>
      </c>
      <c r="J143" s="65"/>
    </row>
    <row r="144" spans="1:10" ht="15">
      <c r="A144" s="16">
        <v>8</v>
      </c>
      <c r="B144" s="17" t="s">
        <v>9</v>
      </c>
      <c r="C144" s="30" t="s">
        <v>6</v>
      </c>
      <c r="D144" s="14">
        <v>1726.05</v>
      </c>
      <c r="E144" s="15" t="s">
        <v>110</v>
      </c>
      <c r="F144" s="35">
        <v>44927</v>
      </c>
      <c r="G144" s="35">
        <v>45261</v>
      </c>
      <c r="J144" s="58"/>
    </row>
    <row r="145" spans="1:10" ht="15.75">
      <c r="A145" s="16">
        <v>9</v>
      </c>
      <c r="B145" s="17" t="s">
        <v>44</v>
      </c>
      <c r="C145" s="18" t="s">
        <v>46</v>
      </c>
      <c r="D145" s="14">
        <v>2250</v>
      </c>
      <c r="E145" s="15" t="s">
        <v>110</v>
      </c>
      <c r="F145" s="35">
        <v>44927</v>
      </c>
      <c r="G145" s="35">
        <v>45261</v>
      </c>
      <c r="J145" s="65"/>
    </row>
    <row r="146" spans="1:10" ht="15.75">
      <c r="A146" s="16">
        <v>10</v>
      </c>
      <c r="B146" s="17" t="s">
        <v>59</v>
      </c>
      <c r="C146" s="18" t="s">
        <v>60</v>
      </c>
      <c r="D146" s="14">
        <v>3389.92</v>
      </c>
      <c r="E146" s="15" t="s">
        <v>110</v>
      </c>
      <c r="F146" s="35">
        <v>44927</v>
      </c>
      <c r="G146" s="35">
        <v>45261</v>
      </c>
      <c r="J146" s="65"/>
    </row>
    <row r="147" spans="1:10" ht="30">
      <c r="A147" s="16">
        <v>11</v>
      </c>
      <c r="B147" s="31" t="s">
        <v>99</v>
      </c>
      <c r="C147" s="18" t="s">
        <v>100</v>
      </c>
      <c r="D147" s="14">
        <v>2521.01</v>
      </c>
      <c r="E147" s="15" t="s">
        <v>110</v>
      </c>
      <c r="F147" s="35">
        <v>44927</v>
      </c>
      <c r="G147" s="35">
        <v>45261</v>
      </c>
      <c r="J147" s="66"/>
    </row>
    <row r="148" spans="1:10" ht="15.75">
      <c r="A148" s="16">
        <v>12</v>
      </c>
      <c r="B148" s="31" t="s">
        <v>117</v>
      </c>
      <c r="C148" s="18" t="s">
        <v>62</v>
      </c>
      <c r="D148" s="14">
        <v>5000</v>
      </c>
      <c r="E148" s="15" t="s">
        <v>110</v>
      </c>
      <c r="F148" s="35">
        <v>44927</v>
      </c>
      <c r="G148" s="35">
        <v>45261</v>
      </c>
      <c r="J148" s="65"/>
    </row>
    <row r="149" spans="1:10" ht="15">
      <c r="A149" s="16">
        <v>13</v>
      </c>
      <c r="B149" s="17" t="s">
        <v>125</v>
      </c>
      <c r="C149" s="18" t="s">
        <v>37</v>
      </c>
      <c r="D149" s="14">
        <v>300</v>
      </c>
      <c r="E149" s="15" t="s">
        <v>110</v>
      </c>
      <c r="F149" s="35">
        <v>44927</v>
      </c>
      <c r="G149" s="35">
        <v>45261</v>
      </c>
      <c r="J149" s="61"/>
    </row>
    <row r="150" spans="1:10" ht="15.75">
      <c r="A150" s="16">
        <v>14</v>
      </c>
      <c r="B150" s="17" t="s">
        <v>134</v>
      </c>
      <c r="C150" s="18" t="s">
        <v>180</v>
      </c>
      <c r="D150" s="14">
        <f>3788.24-462.18</f>
        <v>3326.06</v>
      </c>
      <c r="E150" s="15" t="s">
        <v>110</v>
      </c>
      <c r="F150" s="35">
        <v>44927</v>
      </c>
      <c r="G150" s="35">
        <v>45261</v>
      </c>
      <c r="J150" s="62"/>
    </row>
    <row r="151" spans="1:10" ht="15.75">
      <c r="A151" s="16">
        <v>15</v>
      </c>
      <c r="B151" s="17" t="s">
        <v>224</v>
      </c>
      <c r="C151" s="18"/>
      <c r="D151" s="14">
        <v>385</v>
      </c>
      <c r="E151" s="15" t="s">
        <v>110</v>
      </c>
      <c r="F151" s="35">
        <v>44927</v>
      </c>
      <c r="G151" s="35">
        <v>45261</v>
      </c>
      <c r="J151" s="62"/>
    </row>
    <row r="152" spans="1:10" ht="15.75">
      <c r="A152" s="16">
        <v>16</v>
      </c>
      <c r="B152" s="17" t="s">
        <v>249</v>
      </c>
      <c r="C152" s="18"/>
      <c r="D152" s="14">
        <v>400</v>
      </c>
      <c r="E152" s="15"/>
      <c r="F152" s="35"/>
      <c r="G152" s="35"/>
      <c r="J152" s="62"/>
    </row>
    <row r="153" spans="1:10" ht="15">
      <c r="A153" s="16"/>
      <c r="B153" s="20" t="s">
        <v>1</v>
      </c>
      <c r="C153" s="24"/>
      <c r="D153" s="21">
        <f>SUM(D137:D152)</f>
        <v>211621.94</v>
      </c>
      <c r="E153" s="15"/>
      <c r="F153" s="15"/>
      <c r="G153" s="15"/>
      <c r="J153" s="61"/>
    </row>
    <row r="154" spans="1:10" ht="15">
      <c r="A154" s="16"/>
      <c r="B154" s="20" t="s">
        <v>2</v>
      </c>
      <c r="C154" s="24"/>
      <c r="D154" s="21">
        <f>D153*119%</f>
        <v>251830.10859999998</v>
      </c>
      <c r="E154"/>
      <c r="F154" s="15"/>
      <c r="G154" s="15"/>
      <c r="J154" s="60"/>
    </row>
    <row r="155" spans="1:10" ht="15">
      <c r="A155" s="16"/>
      <c r="B155" s="20"/>
      <c r="C155" s="24"/>
      <c r="D155" s="21"/>
      <c r="E155"/>
      <c r="F155" s="15"/>
      <c r="G155" s="15"/>
      <c r="J155" s="60"/>
    </row>
    <row r="156" spans="1:10" ht="15">
      <c r="A156" s="16"/>
      <c r="B156" s="20"/>
      <c r="C156" s="24"/>
      <c r="D156" s="21"/>
      <c r="E156" s="15"/>
      <c r="F156" s="15"/>
      <c r="G156" s="15"/>
      <c r="J156" s="61"/>
    </row>
    <row r="157" spans="1:10" ht="15.75">
      <c r="A157" s="16"/>
      <c r="B157" s="32" t="s">
        <v>16</v>
      </c>
      <c r="C157" s="24"/>
      <c r="D157" s="14"/>
      <c r="E157" s="15"/>
      <c r="F157" s="15"/>
      <c r="G157" s="15"/>
      <c r="J157" s="63"/>
    </row>
    <row r="158" spans="1:10" ht="90">
      <c r="A158" s="16">
        <v>1</v>
      </c>
      <c r="B158" s="45" t="s">
        <v>250</v>
      </c>
      <c r="C158" s="18"/>
      <c r="D158" s="14">
        <f>18168+8320</f>
        <v>26488</v>
      </c>
      <c r="E158" s="15" t="s">
        <v>110</v>
      </c>
      <c r="F158" s="35">
        <v>44927</v>
      </c>
      <c r="G158" s="35">
        <v>45261</v>
      </c>
      <c r="J158" s="63"/>
    </row>
    <row r="159" spans="1:10" ht="15.75">
      <c r="A159" s="16"/>
      <c r="B159" s="20" t="s">
        <v>1</v>
      </c>
      <c r="C159" s="30"/>
      <c r="D159" s="21">
        <v>26488</v>
      </c>
      <c r="E159" s="15"/>
      <c r="F159" s="15"/>
      <c r="G159" s="15"/>
      <c r="J159" s="63"/>
    </row>
    <row r="160" spans="1:10" ht="15.75">
      <c r="A160" s="16"/>
      <c r="B160" s="20" t="s">
        <v>2</v>
      </c>
      <c r="C160" s="30"/>
      <c r="D160" s="21">
        <f>D159*119%</f>
        <v>31520.719999999998</v>
      </c>
      <c r="E160" s="46"/>
      <c r="F160" s="15"/>
      <c r="G160" s="15"/>
      <c r="J160" s="63"/>
    </row>
    <row r="161" spans="1:10" ht="15.75">
      <c r="A161" s="22"/>
      <c r="B161" s="20" t="s">
        <v>21</v>
      </c>
      <c r="C161" s="25"/>
      <c r="D161" s="21">
        <f>D154+D160-0.83</f>
        <v>283349.99859999993</v>
      </c>
      <c r="E161" s="46"/>
      <c r="F161" s="15"/>
      <c r="G161" s="15"/>
      <c r="H161" s="55"/>
      <c r="I161" s="56"/>
      <c r="J161" s="63"/>
    </row>
    <row r="162" spans="1:10" ht="15.75">
      <c r="A162" s="22"/>
      <c r="B162" s="20"/>
      <c r="C162" s="24"/>
      <c r="D162" s="21"/>
      <c r="E162" s="15" t="s">
        <v>181</v>
      </c>
      <c r="F162" s="15"/>
      <c r="G162" s="15"/>
      <c r="J162" s="64"/>
    </row>
    <row r="163" spans="1:10" ht="15.75">
      <c r="A163" s="22"/>
      <c r="B163" s="20" t="s">
        <v>254</v>
      </c>
      <c r="C163" s="24" t="s">
        <v>255</v>
      </c>
      <c r="D163" s="21"/>
      <c r="E163" s="15"/>
      <c r="F163" s="15"/>
      <c r="G163" s="15"/>
      <c r="J163" s="64"/>
    </row>
    <row r="164" spans="1:10" ht="15.75">
      <c r="A164" s="22"/>
      <c r="B164" s="20" t="s">
        <v>1</v>
      </c>
      <c r="C164" s="24"/>
      <c r="D164" s="21">
        <v>3815</v>
      </c>
      <c r="E164" s="15" t="s">
        <v>110</v>
      </c>
      <c r="F164" s="35">
        <v>44927</v>
      </c>
      <c r="G164" s="35">
        <v>45261</v>
      </c>
      <c r="J164" s="64"/>
    </row>
    <row r="165" spans="1:10" ht="15.75">
      <c r="A165" s="22"/>
      <c r="B165" s="20" t="s">
        <v>2</v>
      </c>
      <c r="C165" s="24"/>
      <c r="D165" s="21">
        <v>4540</v>
      </c>
      <c r="E165" s="15"/>
      <c r="F165" s="15"/>
      <c r="G165" s="15"/>
      <c r="J165" s="64"/>
    </row>
    <row r="166" spans="1:10" ht="15.75">
      <c r="A166" s="22"/>
      <c r="B166" s="20"/>
      <c r="C166" s="24"/>
      <c r="D166" s="21"/>
      <c r="E166" s="15"/>
      <c r="F166" s="15"/>
      <c r="G166" s="15"/>
      <c r="J166" s="64"/>
    </row>
    <row r="167" spans="1:10" ht="15.75">
      <c r="A167" s="22"/>
      <c r="B167" s="23" t="s">
        <v>12</v>
      </c>
      <c r="C167" s="24"/>
      <c r="D167" s="14"/>
      <c r="E167" s="15"/>
      <c r="F167" s="15"/>
      <c r="G167" s="15"/>
      <c r="J167" s="64"/>
    </row>
    <row r="168" spans="1:10" ht="30">
      <c r="A168" s="45">
        <v>1</v>
      </c>
      <c r="B168" s="45" t="s">
        <v>227</v>
      </c>
      <c r="C168" s="18" t="s">
        <v>232</v>
      </c>
      <c r="D168" s="14">
        <v>2480</v>
      </c>
      <c r="E168" s="15" t="s">
        <v>110</v>
      </c>
      <c r="F168" s="35">
        <v>44927</v>
      </c>
      <c r="G168" s="35">
        <v>45261</v>
      </c>
      <c r="J168" s="64"/>
    </row>
    <row r="169" spans="1:10" ht="15.75">
      <c r="A169" s="45">
        <v>2</v>
      </c>
      <c r="B169" s="45" t="s">
        <v>228</v>
      </c>
      <c r="C169" s="18" t="s">
        <v>127</v>
      </c>
      <c r="D169" s="14">
        <v>21500</v>
      </c>
      <c r="E169" s="15" t="s">
        <v>110</v>
      </c>
      <c r="F169" s="35">
        <v>44927</v>
      </c>
      <c r="G169" s="35">
        <v>45261</v>
      </c>
      <c r="J169" s="64"/>
    </row>
    <row r="170" spans="1:10" ht="15.75">
      <c r="A170" s="45">
        <v>3</v>
      </c>
      <c r="B170" s="45" t="s">
        <v>229</v>
      </c>
      <c r="C170" s="18" t="s">
        <v>127</v>
      </c>
      <c r="D170" s="14">
        <v>3361</v>
      </c>
      <c r="E170" s="15" t="s">
        <v>110</v>
      </c>
      <c r="F170" s="35">
        <v>44927</v>
      </c>
      <c r="G170" s="35">
        <v>45261</v>
      </c>
      <c r="J170" s="63"/>
    </row>
    <row r="171" spans="1:7" ht="15">
      <c r="A171" s="45">
        <v>4</v>
      </c>
      <c r="B171" s="45" t="s">
        <v>230</v>
      </c>
      <c r="C171" s="18" t="s">
        <v>126</v>
      </c>
      <c r="D171" s="14">
        <v>5042</v>
      </c>
      <c r="E171" s="15" t="s">
        <v>110</v>
      </c>
      <c r="F171" s="35">
        <v>44927</v>
      </c>
      <c r="G171" s="35">
        <v>45261</v>
      </c>
    </row>
    <row r="172" spans="1:7" ht="15">
      <c r="A172" s="45">
        <v>7</v>
      </c>
      <c r="B172" s="45" t="s">
        <v>231</v>
      </c>
      <c r="C172" s="18" t="s">
        <v>235</v>
      </c>
      <c r="D172" s="14">
        <v>3361</v>
      </c>
      <c r="E172" s="15" t="s">
        <v>110</v>
      </c>
      <c r="F172" s="35">
        <v>44927</v>
      </c>
      <c r="G172" s="35">
        <v>45261</v>
      </c>
    </row>
    <row r="173" spans="1:7" ht="15">
      <c r="A173" s="45">
        <v>8</v>
      </c>
      <c r="B173" s="45" t="s">
        <v>251</v>
      </c>
      <c r="C173" s="18" t="s">
        <v>222</v>
      </c>
      <c r="D173" s="14">
        <v>5505</v>
      </c>
      <c r="E173" s="15" t="s">
        <v>110</v>
      </c>
      <c r="F173" s="35">
        <v>44927</v>
      </c>
      <c r="G173" s="35">
        <v>45261</v>
      </c>
    </row>
    <row r="174" spans="1:7" ht="15">
      <c r="A174" s="45"/>
      <c r="B174" s="45" t="s">
        <v>252</v>
      </c>
      <c r="C174" s="18"/>
      <c r="D174" s="14">
        <v>250</v>
      </c>
      <c r="E174" s="15"/>
      <c r="F174" s="35"/>
      <c r="G174" s="35"/>
    </row>
    <row r="175" spans="1:7" ht="15">
      <c r="A175" s="45"/>
      <c r="B175" s="45" t="s">
        <v>253</v>
      </c>
      <c r="C175" s="18"/>
      <c r="D175" s="14">
        <v>6400</v>
      </c>
      <c r="E175" s="15"/>
      <c r="F175" s="35"/>
      <c r="G175" s="35"/>
    </row>
    <row r="176" spans="1:7" ht="15">
      <c r="A176" s="3"/>
      <c r="B176" s="20" t="s">
        <v>1</v>
      </c>
      <c r="C176" s="2" t="s">
        <v>234</v>
      </c>
      <c r="D176" s="21">
        <f>SUM(D168:D175)</f>
        <v>47899</v>
      </c>
      <c r="E176" s="15"/>
      <c r="F176" s="15"/>
      <c r="G176" s="15"/>
    </row>
    <row r="177" spans="1:7" ht="15">
      <c r="A177" s="3"/>
      <c r="B177" s="20" t="s">
        <v>2</v>
      </c>
      <c r="C177" s="2"/>
      <c r="D177" s="21">
        <f>D176*119%+0.19</f>
        <v>57000</v>
      </c>
      <c r="E177" s="15"/>
      <c r="F177" s="15"/>
      <c r="G177" s="15"/>
    </row>
    <row r="178" spans="1:14" ht="15">
      <c r="A178" s="3"/>
      <c r="B178" s="20"/>
      <c r="C178" s="2"/>
      <c r="D178" s="21"/>
      <c r="E178" s="15"/>
      <c r="F178" s="15"/>
      <c r="G178" s="15"/>
      <c r="J178" s="58"/>
      <c r="K178" s="58"/>
      <c r="L178" s="58"/>
      <c r="M178" s="58"/>
      <c r="N178" s="58"/>
    </row>
    <row r="179" spans="1:14" ht="15">
      <c r="A179" s="22"/>
      <c r="B179" s="20"/>
      <c r="C179" s="24"/>
      <c r="D179" s="21"/>
      <c r="E179" s="15"/>
      <c r="F179" s="15"/>
      <c r="G179" s="15"/>
      <c r="J179" s="58"/>
      <c r="K179" s="58"/>
      <c r="L179" s="58"/>
      <c r="M179" s="58"/>
      <c r="N179" s="58"/>
    </row>
    <row r="180" spans="1:14" ht="90">
      <c r="A180" s="22">
        <v>1</v>
      </c>
      <c r="B180" s="83" t="s">
        <v>135</v>
      </c>
      <c r="C180" s="43" t="s">
        <v>133</v>
      </c>
      <c r="D180" s="51">
        <v>840</v>
      </c>
      <c r="E180" s="15" t="s">
        <v>110</v>
      </c>
      <c r="F180" s="35">
        <v>44927</v>
      </c>
      <c r="G180" s="35">
        <v>45261</v>
      </c>
      <c r="J180" s="58"/>
      <c r="K180" s="58"/>
      <c r="L180" s="58"/>
      <c r="M180" s="58"/>
      <c r="N180" s="58"/>
    </row>
    <row r="181" spans="1:14" ht="15">
      <c r="A181" s="22"/>
      <c r="B181" s="20" t="s">
        <v>2</v>
      </c>
      <c r="C181" s="24"/>
      <c r="D181" s="21">
        <v>1000</v>
      </c>
      <c r="E181" s="15"/>
      <c r="F181" s="15"/>
      <c r="G181" s="15"/>
      <c r="J181" s="58"/>
      <c r="K181" s="58"/>
      <c r="L181" s="58"/>
      <c r="M181" s="58"/>
      <c r="N181" s="58"/>
    </row>
    <row r="182" spans="1:14" ht="15">
      <c r="A182" s="22"/>
      <c r="B182" s="20"/>
      <c r="C182" s="24"/>
      <c r="D182" s="21"/>
      <c r="E182" s="15"/>
      <c r="F182" s="15"/>
      <c r="G182" s="15"/>
      <c r="J182" s="58"/>
      <c r="K182" s="58"/>
      <c r="L182" s="58"/>
      <c r="M182" s="58"/>
      <c r="N182" s="58"/>
    </row>
    <row r="183" spans="1:14" ht="15">
      <c r="A183" s="22"/>
      <c r="B183" s="20"/>
      <c r="C183" s="24"/>
      <c r="D183" s="21"/>
      <c r="E183" s="15"/>
      <c r="F183" s="15"/>
      <c r="G183" s="15"/>
      <c r="J183" s="58"/>
      <c r="K183" s="58"/>
      <c r="L183" s="58"/>
      <c r="M183" s="58"/>
      <c r="N183" s="58"/>
    </row>
    <row r="184" spans="1:14" ht="15">
      <c r="A184" s="22">
        <v>1</v>
      </c>
      <c r="B184" s="31" t="s">
        <v>182</v>
      </c>
      <c r="C184" s="24" t="s">
        <v>242</v>
      </c>
      <c r="D184" s="21">
        <v>840</v>
      </c>
      <c r="E184" s="15" t="s">
        <v>110</v>
      </c>
      <c r="F184" s="35">
        <v>44927</v>
      </c>
      <c r="G184" s="35">
        <v>45261</v>
      </c>
      <c r="J184" s="58"/>
      <c r="K184" s="58"/>
      <c r="L184" s="58"/>
      <c r="M184" s="58"/>
      <c r="N184" s="58"/>
    </row>
    <row r="185" spans="1:7" ht="15">
      <c r="A185" s="22"/>
      <c r="B185" s="20" t="s">
        <v>2</v>
      </c>
      <c r="C185" s="24"/>
      <c r="D185" s="21">
        <v>1000</v>
      </c>
      <c r="E185" s="15"/>
      <c r="F185" s="15"/>
      <c r="G185" s="15"/>
    </row>
    <row r="186" spans="1:7" ht="15">
      <c r="A186" s="22"/>
      <c r="B186" s="20"/>
      <c r="C186" s="24"/>
      <c r="D186" s="21"/>
      <c r="E186" s="15"/>
      <c r="F186" s="15"/>
      <c r="G186" s="15"/>
    </row>
    <row r="187" spans="1:7" ht="15">
      <c r="A187" s="22"/>
      <c r="B187" s="20"/>
      <c r="C187" s="24"/>
      <c r="D187" s="51"/>
      <c r="E187" s="15"/>
      <c r="F187" s="15"/>
      <c r="G187" s="15"/>
    </row>
    <row r="188" spans="1:7" ht="15">
      <c r="A188" s="22">
        <v>1</v>
      </c>
      <c r="B188" s="20" t="s">
        <v>118</v>
      </c>
      <c r="C188" s="24" t="s">
        <v>132</v>
      </c>
      <c r="D188" s="50">
        <v>0</v>
      </c>
      <c r="E188" s="15" t="s">
        <v>110</v>
      </c>
      <c r="F188" s="35">
        <v>44927</v>
      </c>
      <c r="G188" s="35">
        <v>45261</v>
      </c>
    </row>
    <row r="189" spans="1:7" ht="15">
      <c r="A189" s="22"/>
      <c r="B189" s="20" t="s">
        <v>2</v>
      </c>
      <c r="C189" s="24"/>
      <c r="D189" s="21">
        <f>D188*119%</f>
        <v>0</v>
      </c>
      <c r="E189" s="15"/>
      <c r="F189" s="15"/>
      <c r="G189" s="15"/>
    </row>
    <row r="190" spans="1:7" ht="15">
      <c r="A190" s="22"/>
      <c r="B190" s="20"/>
      <c r="C190" s="24"/>
      <c r="D190" s="21"/>
      <c r="E190" s="15"/>
      <c r="F190" s="15"/>
      <c r="G190" s="15"/>
    </row>
    <row r="191" spans="1:7" ht="15">
      <c r="A191" s="22"/>
      <c r="B191" s="20"/>
      <c r="C191" s="24"/>
      <c r="D191" s="21"/>
      <c r="E191" s="15"/>
      <c r="F191" s="15"/>
      <c r="G191" s="15"/>
    </row>
    <row r="192" spans="1:7" ht="30">
      <c r="A192" s="22"/>
      <c r="B192" s="20" t="s">
        <v>221</v>
      </c>
      <c r="C192" s="43" t="s">
        <v>243</v>
      </c>
      <c r="D192" s="21">
        <v>5040</v>
      </c>
      <c r="E192" s="15" t="s">
        <v>110</v>
      </c>
      <c r="F192" s="35">
        <v>44927</v>
      </c>
      <c r="G192" s="35">
        <v>45261</v>
      </c>
    </row>
    <row r="193" spans="1:7" ht="15">
      <c r="A193" s="22"/>
      <c r="B193" s="20" t="s">
        <v>2</v>
      </c>
      <c r="C193" s="24"/>
      <c r="D193" s="21">
        <f>D192*119%+2.4</f>
        <v>5999.999999999999</v>
      </c>
      <c r="E193" s="15"/>
      <c r="F193" s="15"/>
      <c r="G193" s="15"/>
    </row>
    <row r="194" spans="1:7" ht="15">
      <c r="A194" s="22"/>
      <c r="B194" s="20"/>
      <c r="C194" s="24"/>
      <c r="D194" s="21"/>
      <c r="E194" s="15"/>
      <c r="F194" s="15"/>
      <c r="G194" s="15"/>
    </row>
    <row r="195" spans="1:7" ht="15">
      <c r="A195" s="22"/>
      <c r="B195" s="20"/>
      <c r="C195" s="24"/>
      <c r="D195" s="21"/>
      <c r="E195" s="15"/>
      <c r="F195" s="15"/>
      <c r="G195" s="15"/>
    </row>
    <row r="196" spans="1:7" ht="15">
      <c r="A196" s="16"/>
      <c r="B196" s="33" t="s">
        <v>17</v>
      </c>
      <c r="C196" s="30"/>
      <c r="D196" s="21"/>
      <c r="E196" s="15"/>
      <c r="F196" s="15"/>
      <c r="G196" s="15"/>
    </row>
    <row r="197" spans="1:7" ht="15">
      <c r="A197" s="16">
        <v>1</v>
      </c>
      <c r="B197" s="17" t="s">
        <v>68</v>
      </c>
      <c r="C197" s="18" t="s">
        <v>42</v>
      </c>
      <c r="D197" s="14">
        <v>455</v>
      </c>
      <c r="E197" s="15" t="s">
        <v>110</v>
      </c>
      <c r="F197" s="35">
        <v>44927</v>
      </c>
      <c r="G197" s="35">
        <v>45261</v>
      </c>
    </row>
    <row r="198" spans="1:7" ht="15">
      <c r="A198" s="16">
        <v>2</v>
      </c>
      <c r="B198" s="17" t="s">
        <v>184</v>
      </c>
      <c r="C198" s="18" t="s">
        <v>43</v>
      </c>
      <c r="D198" s="14">
        <v>6200</v>
      </c>
      <c r="E198" s="15" t="s">
        <v>110</v>
      </c>
      <c r="F198" s="35">
        <v>44927</v>
      </c>
      <c r="G198" s="35">
        <v>45261</v>
      </c>
    </row>
    <row r="199" spans="1:7" ht="15">
      <c r="A199" s="16">
        <v>3</v>
      </c>
      <c r="B199" s="17" t="s">
        <v>202</v>
      </c>
      <c r="C199" s="18" t="s">
        <v>205</v>
      </c>
      <c r="D199" s="14">
        <v>70</v>
      </c>
      <c r="E199" s="15" t="s">
        <v>110</v>
      </c>
      <c r="F199" s="35">
        <v>44927</v>
      </c>
      <c r="G199" s="35">
        <v>45261</v>
      </c>
    </row>
    <row r="200" spans="1:7" ht="15">
      <c r="A200" s="16">
        <v>4</v>
      </c>
      <c r="B200" s="17" t="s">
        <v>257</v>
      </c>
      <c r="C200" s="18"/>
      <c r="D200" s="14">
        <v>460</v>
      </c>
      <c r="E200" s="15"/>
      <c r="F200" s="35"/>
      <c r="G200" s="35"/>
    </row>
    <row r="201" spans="1:7" ht="15">
      <c r="A201" s="16"/>
      <c r="B201" s="20" t="s">
        <v>1</v>
      </c>
      <c r="C201" s="30"/>
      <c r="D201" s="21">
        <f>SUM(D197:D200)</f>
        <v>7185</v>
      </c>
      <c r="E201" s="15"/>
      <c r="F201" s="15"/>
      <c r="G201" s="15"/>
    </row>
    <row r="202" spans="1:7" ht="15">
      <c r="A202" s="16"/>
      <c r="B202" s="20" t="s">
        <v>2</v>
      </c>
      <c r="C202" s="24"/>
      <c r="D202" s="21">
        <f>D201*119%-0.15</f>
        <v>8550</v>
      </c>
      <c r="E202" s="15"/>
      <c r="F202" s="15"/>
      <c r="G202" s="15"/>
    </row>
    <row r="203" spans="1:7" ht="15">
      <c r="A203" s="16"/>
      <c r="B203" s="20"/>
      <c r="C203" s="24"/>
      <c r="D203" s="21"/>
      <c r="E203" s="15"/>
      <c r="F203" s="15"/>
      <c r="G203" s="15"/>
    </row>
    <row r="204" spans="1:7" ht="15">
      <c r="A204" s="16"/>
      <c r="B204" s="20"/>
      <c r="C204" s="30"/>
      <c r="D204" s="21"/>
      <c r="E204" s="15"/>
      <c r="F204" s="15"/>
      <c r="G204" s="15"/>
    </row>
    <row r="205" spans="1:7" ht="15">
      <c r="A205" s="16"/>
      <c r="B205" s="33" t="s">
        <v>131</v>
      </c>
      <c r="C205" s="30"/>
      <c r="D205" s="21"/>
      <c r="E205" s="15"/>
      <c r="F205" s="15"/>
      <c r="G205" s="15"/>
    </row>
    <row r="206" spans="1:7" ht="15">
      <c r="A206" s="16"/>
      <c r="B206" s="32" t="s">
        <v>136</v>
      </c>
      <c r="C206" s="30"/>
      <c r="D206" s="21"/>
      <c r="E206" s="15"/>
      <c r="F206" s="15"/>
      <c r="G206" s="15"/>
    </row>
    <row r="207" spans="1:7" ht="15">
      <c r="A207" s="16">
        <v>1</v>
      </c>
      <c r="B207" s="31" t="s">
        <v>137</v>
      </c>
      <c r="C207" s="30" t="s">
        <v>206</v>
      </c>
      <c r="D207" s="14">
        <v>0</v>
      </c>
      <c r="E207" s="15" t="s">
        <v>110</v>
      </c>
      <c r="F207" s="35">
        <v>44927</v>
      </c>
      <c r="G207" s="35">
        <v>45261</v>
      </c>
    </row>
    <row r="208" spans="1:7" ht="15">
      <c r="A208" s="16"/>
      <c r="B208" s="20" t="s">
        <v>2</v>
      </c>
      <c r="C208" s="30"/>
      <c r="D208" s="21">
        <v>0</v>
      </c>
      <c r="E208" s="15"/>
      <c r="F208" s="35"/>
      <c r="G208" s="35"/>
    </row>
    <row r="209" spans="1:7" ht="15">
      <c r="A209" s="16"/>
      <c r="B209" s="20"/>
      <c r="C209" s="30"/>
      <c r="D209" s="21"/>
      <c r="E209" s="15"/>
      <c r="F209" s="35"/>
      <c r="G209" s="35"/>
    </row>
    <row r="210" spans="1:7" ht="15">
      <c r="A210" s="16"/>
      <c r="B210" s="31"/>
      <c r="C210" s="30"/>
      <c r="D210" s="21"/>
      <c r="E210" s="15"/>
      <c r="F210" s="15"/>
      <c r="G210" s="15"/>
    </row>
    <row r="211" spans="1:7" ht="15">
      <c r="A211" s="16"/>
      <c r="B211" s="32" t="s">
        <v>256</v>
      </c>
      <c r="C211" s="20"/>
      <c r="D211" s="21"/>
      <c r="E211" s="15"/>
      <c r="F211" s="15"/>
      <c r="G211" s="15"/>
    </row>
    <row r="212" spans="1:7" ht="15">
      <c r="A212" s="16">
        <v>1</v>
      </c>
      <c r="B212" s="81" t="s">
        <v>241</v>
      </c>
      <c r="C212" s="20"/>
      <c r="D212" s="21"/>
      <c r="E212" s="15"/>
      <c r="F212" s="15"/>
      <c r="G212" s="15"/>
    </row>
    <row r="213" spans="1:7" ht="15">
      <c r="A213" s="16"/>
      <c r="B213" s="79" t="s">
        <v>236</v>
      </c>
      <c r="C213" s="82" t="s">
        <v>207</v>
      </c>
      <c r="D213" s="80">
        <v>128570</v>
      </c>
      <c r="E213" s="15" t="s">
        <v>110</v>
      </c>
      <c r="F213" s="35">
        <v>44927</v>
      </c>
      <c r="G213" s="35">
        <v>45261</v>
      </c>
    </row>
    <row r="214" spans="1:7" ht="15">
      <c r="A214" s="16"/>
      <c r="B214" s="79" t="s">
        <v>237</v>
      </c>
      <c r="C214" s="82" t="s">
        <v>244</v>
      </c>
      <c r="D214" s="80">
        <v>44540</v>
      </c>
      <c r="E214" s="15" t="s">
        <v>110</v>
      </c>
      <c r="F214" s="35">
        <v>44927</v>
      </c>
      <c r="G214" s="35">
        <v>45261</v>
      </c>
    </row>
    <row r="215" spans="1:7" ht="15">
      <c r="A215" s="16"/>
      <c r="B215" s="79" t="s">
        <v>238</v>
      </c>
      <c r="C215" s="82" t="s">
        <v>245</v>
      </c>
      <c r="D215" s="80">
        <v>54621</v>
      </c>
      <c r="E215" s="15" t="s">
        <v>110</v>
      </c>
      <c r="F215" s="35">
        <v>44927</v>
      </c>
      <c r="G215" s="35">
        <v>45261</v>
      </c>
    </row>
    <row r="216" spans="1:7" ht="15">
      <c r="A216" s="16"/>
      <c r="B216" s="79" t="s">
        <v>239</v>
      </c>
      <c r="C216" s="14" t="s">
        <v>233</v>
      </c>
      <c r="D216" s="80">
        <v>4205</v>
      </c>
      <c r="E216" s="15" t="s">
        <v>110</v>
      </c>
      <c r="F216" s="35">
        <v>44927</v>
      </c>
      <c r="G216" s="35">
        <v>45261</v>
      </c>
    </row>
    <row r="217" spans="1:7" ht="15">
      <c r="A217" s="16"/>
      <c r="B217" s="79" t="s">
        <v>240</v>
      </c>
      <c r="C217" s="82" t="s">
        <v>246</v>
      </c>
      <c r="D217" s="80">
        <v>21004</v>
      </c>
      <c r="E217" s="15" t="s">
        <v>110</v>
      </c>
      <c r="F217" s="35">
        <v>44927</v>
      </c>
      <c r="G217" s="35">
        <v>45261</v>
      </c>
    </row>
    <row r="218" spans="1:7" ht="15">
      <c r="A218" s="16"/>
      <c r="B218" s="45" t="s">
        <v>220</v>
      </c>
      <c r="C218" s="18" t="s">
        <v>223</v>
      </c>
      <c r="D218" s="80">
        <v>0</v>
      </c>
      <c r="E218" s="15" t="s">
        <v>110</v>
      </c>
      <c r="F218" s="35">
        <v>44927</v>
      </c>
      <c r="G218" s="35">
        <v>45261</v>
      </c>
    </row>
    <row r="219" spans="1:7" ht="30">
      <c r="A219" s="16"/>
      <c r="B219" s="45" t="s">
        <v>248</v>
      </c>
      <c r="C219" s="18" t="s">
        <v>247</v>
      </c>
      <c r="D219" s="80">
        <v>0</v>
      </c>
      <c r="E219" s="15" t="s">
        <v>110</v>
      </c>
      <c r="F219" s="35">
        <v>44927</v>
      </c>
      <c r="G219" s="35">
        <v>45261</v>
      </c>
    </row>
    <row r="220" spans="1:7" ht="15">
      <c r="A220" s="16"/>
      <c r="B220" s="32" t="s">
        <v>1</v>
      </c>
      <c r="C220" s="20"/>
      <c r="D220" s="21">
        <f>SUM(D213:D217)</f>
        <v>252940</v>
      </c>
      <c r="E220" s="15"/>
      <c r="F220" s="15"/>
      <c r="G220" s="15"/>
    </row>
    <row r="221" spans="1:7" ht="15">
      <c r="A221" s="16"/>
      <c r="B221" s="32" t="s">
        <v>2</v>
      </c>
      <c r="C221" s="20"/>
      <c r="D221" s="21">
        <f>D220*119%+1.4</f>
        <v>301000</v>
      </c>
      <c r="E221" s="15"/>
      <c r="F221" s="15"/>
      <c r="G221" s="15"/>
    </row>
    <row r="222" spans="1:7" ht="15">
      <c r="A222" s="52"/>
      <c r="B222" s="78"/>
      <c r="C222" s="9"/>
      <c r="D222" s="47"/>
      <c r="E222" s="34"/>
      <c r="F222" s="34"/>
      <c r="G222" s="34"/>
    </row>
    <row r="223" spans="1:7" ht="15">
      <c r="A223" s="7"/>
      <c r="B223" s="53" t="s">
        <v>70</v>
      </c>
      <c r="C223" s="53"/>
      <c r="D223" s="7"/>
      <c r="E223" s="7"/>
      <c r="F223" s="10"/>
      <c r="G223" s="10"/>
    </row>
    <row r="224" spans="1:7" ht="15">
      <c r="A224" s="7"/>
      <c r="B224" s="53" t="s">
        <v>72</v>
      </c>
      <c r="C224" s="53"/>
      <c r="D224" s="89"/>
      <c r="E224" s="90"/>
      <c r="F224" s="90"/>
      <c r="G224" s="90"/>
    </row>
    <row r="225" spans="1:7" ht="12.75" customHeight="1">
      <c r="A225" s="7"/>
      <c r="B225" s="10" t="s">
        <v>71</v>
      </c>
      <c r="C225" s="10"/>
      <c r="D225" s="48"/>
      <c r="E225" s="7"/>
      <c r="F225" s="10"/>
      <c r="G225" s="10"/>
    </row>
    <row r="226" spans="1:7" ht="15">
      <c r="A226" s="7"/>
      <c r="B226" s="7"/>
      <c r="C226" s="7"/>
      <c r="D226" s="7"/>
      <c r="E226" s="7"/>
      <c r="F226" s="10"/>
      <c r="G226" s="10"/>
    </row>
    <row r="227" spans="1:7" ht="15" customHeight="1">
      <c r="A227" s="7"/>
      <c r="B227" s="7"/>
      <c r="C227" s="53" t="s">
        <v>178</v>
      </c>
      <c r="D227" s="53"/>
      <c r="E227" s="53"/>
      <c r="F227" s="53"/>
      <c r="G227" s="53"/>
    </row>
    <row r="228" spans="1:7" ht="15" customHeight="1">
      <c r="A228" s="7"/>
      <c r="B228" s="7"/>
      <c r="C228" s="53" t="s">
        <v>179</v>
      </c>
      <c r="D228" s="53"/>
      <c r="E228" s="53"/>
      <c r="F228" s="53"/>
      <c r="G228" s="53"/>
    </row>
    <row r="229" spans="1:7" ht="15" customHeight="1">
      <c r="A229" s="7"/>
      <c r="B229" s="7"/>
      <c r="C229" s="7"/>
      <c r="D229" s="7"/>
      <c r="E229" s="7"/>
      <c r="F229" s="10"/>
      <c r="G229" s="10"/>
    </row>
    <row r="230" spans="1:7" ht="15">
      <c r="A230" s="7"/>
      <c r="B230" s="7"/>
      <c r="C230" s="7"/>
      <c r="D230" s="7"/>
      <c r="E230" s="7"/>
      <c r="F230" s="10"/>
      <c r="G230" s="10"/>
    </row>
  </sheetData>
  <sheetProtection/>
  <mergeCells count="13">
    <mergeCell ref="B2:C2"/>
    <mergeCell ref="D2:F2"/>
    <mergeCell ref="D3:F3"/>
    <mergeCell ref="D6:F6"/>
    <mergeCell ref="D7:F7"/>
    <mergeCell ref="A16:A17"/>
    <mergeCell ref="B16:B17"/>
    <mergeCell ref="C16:C17"/>
    <mergeCell ref="A11:H11"/>
    <mergeCell ref="D224:G224"/>
    <mergeCell ref="E16:E17"/>
    <mergeCell ref="F16:F17"/>
    <mergeCell ref="G16:G17"/>
  </mergeCells>
  <printOptions/>
  <pageMargins left="0.75" right="0.75" top="0.46" bottom="0.45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</dc:creator>
  <cp:keywords/>
  <dc:description/>
  <cp:lastModifiedBy>Liliana RASCANU</cp:lastModifiedBy>
  <cp:lastPrinted>2023-09-22T06:06:34Z</cp:lastPrinted>
  <dcterms:created xsi:type="dcterms:W3CDTF">2002-10-04T09:50:30Z</dcterms:created>
  <dcterms:modified xsi:type="dcterms:W3CDTF">2023-09-22T06:07:57Z</dcterms:modified>
  <cp:category/>
  <cp:version/>
  <cp:contentType/>
  <cp:contentStatus/>
</cp:coreProperties>
</file>